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F23" i="3" s="1"/>
  <c r="K23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/>
  <c r="F25" i="3"/>
  <c r="K25" i="3"/>
  <c r="D26" i="3"/>
  <c r="E26" i="3"/>
  <c r="G26" i="3"/>
  <c r="F26" i="3" s="1"/>
  <c r="K26" i="3" s="1"/>
  <c r="H26" i="3"/>
  <c r="I26" i="3"/>
  <c r="J26" i="3"/>
  <c r="F27" i="3"/>
  <c r="K27" i="3"/>
  <c r="D29" i="3"/>
  <c r="D28" i="3" s="1"/>
  <c r="E29" i="3"/>
  <c r="E28" i="3" s="1"/>
  <c r="G29" i="3"/>
  <c r="F29" i="3" s="1"/>
  <c r="K29" i="3" s="1"/>
  <c r="H29" i="3"/>
  <c r="H28" i="3" s="1"/>
  <c r="I29" i="3"/>
  <c r="I28" i="3" s="1"/>
  <c r="J29" i="3"/>
  <c r="J28" i="3" s="1"/>
  <c r="F30" i="3"/>
  <c r="K30" i="3"/>
  <c r="D17" i="2"/>
  <c r="D16" i="2" s="1"/>
  <c r="E17" i="2"/>
  <c r="E16" i="2" s="1"/>
  <c r="G17" i="2"/>
  <c r="F17" i="2" s="1"/>
  <c r="K17" i="2" s="1"/>
  <c r="H17" i="2"/>
  <c r="H16" i="2" s="1"/>
  <c r="H15" i="2" s="1"/>
  <c r="I17" i="2"/>
  <c r="I16" i="2" s="1"/>
  <c r="J17" i="2"/>
  <c r="J16" i="2" s="1"/>
  <c r="F18" i="2"/>
  <c r="K18" i="2" s="1"/>
  <c r="D19" i="2"/>
  <c r="E19" i="2"/>
  <c r="G19" i="2"/>
  <c r="H19" i="2"/>
  <c r="F19" i="2" s="1"/>
  <c r="K19" i="2" s="1"/>
  <c r="I19" i="2"/>
  <c r="J19" i="2"/>
  <c r="F20" i="2"/>
  <c r="K20" i="2"/>
  <c r="F21" i="2"/>
  <c r="K21" i="2" s="1"/>
  <c r="F22" i="2"/>
  <c r="K22" i="2"/>
  <c r="D24" i="2"/>
  <c r="D23" i="2" s="1"/>
  <c r="E24" i="2"/>
  <c r="E23" i="2" s="1"/>
  <c r="G24" i="2"/>
  <c r="F24" i="2" s="1"/>
  <c r="K24" i="2" s="1"/>
  <c r="H24" i="2"/>
  <c r="H23" i="2" s="1"/>
  <c r="I24" i="2"/>
  <c r="I23" i="2" s="1"/>
  <c r="J24" i="2"/>
  <c r="J23" i="2" s="1"/>
  <c r="F25" i="2"/>
  <c r="K25" i="2" s="1"/>
  <c r="D28" i="2"/>
  <c r="D27" i="2" s="1"/>
  <c r="D26" i="2" s="1"/>
  <c r="E28" i="2"/>
  <c r="E27" i="2" s="1"/>
  <c r="E26" i="2" s="1"/>
  <c r="F28" i="2"/>
  <c r="K28" i="2" s="1"/>
  <c r="G28" i="2"/>
  <c r="G27" i="2" s="1"/>
  <c r="H28" i="2"/>
  <c r="H27" i="2" s="1"/>
  <c r="H26" i="2" s="1"/>
  <c r="I28" i="2"/>
  <c r="I27" i="2" s="1"/>
  <c r="I26" i="2" s="1"/>
  <c r="J28" i="2"/>
  <c r="J27" i="2" s="1"/>
  <c r="J26" i="2" s="1"/>
  <c r="F29" i="2"/>
  <c r="K29" i="2"/>
  <c r="F30" i="2"/>
  <c r="K30" i="2" s="1"/>
  <c r="D31" i="2"/>
  <c r="E31" i="2"/>
  <c r="F31" i="2"/>
  <c r="K31" i="2" s="1"/>
  <c r="G31" i="2"/>
  <c r="H31" i="2"/>
  <c r="I31" i="2"/>
  <c r="J31" i="2"/>
  <c r="F32" i="2"/>
  <c r="K32" i="2"/>
  <c r="F33" i="2"/>
  <c r="K33" i="2" s="1"/>
  <c r="F34" i="2"/>
  <c r="K34" i="2"/>
  <c r="F35" i="2"/>
  <c r="K35" i="2" s="1"/>
  <c r="F36" i="2"/>
  <c r="K36" i="2"/>
  <c r="D38" i="2"/>
  <c r="D37" i="2" s="1"/>
  <c r="E38" i="2"/>
  <c r="E37" i="2" s="1"/>
  <c r="G38" i="2"/>
  <c r="H38" i="2"/>
  <c r="H37" i="2" s="1"/>
  <c r="I38" i="2"/>
  <c r="J38" i="2"/>
  <c r="J37" i="2" s="1"/>
  <c r="F39" i="2"/>
  <c r="K39" i="2" s="1"/>
  <c r="F40" i="2"/>
  <c r="K40" i="2"/>
  <c r="F41" i="2"/>
  <c r="K41" i="2" s="1"/>
  <c r="D43" i="2"/>
  <c r="D42" i="2" s="1"/>
  <c r="E43" i="2"/>
  <c r="E42" i="2" s="1"/>
  <c r="F43" i="2"/>
  <c r="K43" i="2" s="1"/>
  <c r="G43" i="2"/>
  <c r="G42" i="2" s="1"/>
  <c r="F42" i="2" s="1"/>
  <c r="K42" i="2" s="1"/>
  <c r="H43" i="2"/>
  <c r="H42" i="2" s="1"/>
  <c r="I43" i="2"/>
  <c r="I42" i="2" s="1"/>
  <c r="J43" i="2"/>
  <c r="J42" i="2" s="1"/>
  <c r="F44" i="2"/>
  <c r="K44" i="2"/>
  <c r="F45" i="2"/>
  <c r="K45" i="2" s="1"/>
  <c r="F46" i="2"/>
  <c r="K46" i="2"/>
  <c r="D48" i="2"/>
  <c r="D47" i="2" s="1"/>
  <c r="E48" i="2"/>
  <c r="E47" i="2" s="1"/>
  <c r="G48" i="2"/>
  <c r="F48" i="2" s="1"/>
  <c r="K48" i="2" s="1"/>
  <c r="H48" i="2"/>
  <c r="H47" i="2" s="1"/>
  <c r="I48" i="2"/>
  <c r="I47" i="2" s="1"/>
  <c r="J48" i="2"/>
  <c r="J47" i="2" s="1"/>
  <c r="F49" i="2"/>
  <c r="K49" i="2" s="1"/>
  <c r="D53" i="2"/>
  <c r="D52" i="2" s="1"/>
  <c r="D51" i="2" s="1"/>
  <c r="E53" i="2"/>
  <c r="E52" i="2" s="1"/>
  <c r="E51" i="2" s="1"/>
  <c r="F53" i="2"/>
  <c r="K53" i="2" s="1"/>
  <c r="G53" i="2"/>
  <c r="G52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7" i="2"/>
  <c r="D56" i="2" s="1"/>
  <c r="E57" i="2"/>
  <c r="E56" i="2" s="1"/>
  <c r="E55" i="2" s="1"/>
  <c r="G57" i="2"/>
  <c r="F57" i="2" s="1"/>
  <c r="K57" i="2" s="1"/>
  <c r="H57" i="2"/>
  <c r="H56" i="2" s="1"/>
  <c r="H55" i="2" s="1"/>
  <c r="I57" i="2"/>
  <c r="I56" i="2" s="1"/>
  <c r="J57" i="2"/>
  <c r="J56" i="2" s="1"/>
  <c r="J55" i="2" s="1"/>
  <c r="F58" i="2"/>
  <c r="K58" i="2" s="1"/>
  <c r="F59" i="2"/>
  <c r="K59" i="2"/>
  <c r="D61" i="2"/>
  <c r="D60" i="2" s="1"/>
  <c r="E61" i="2"/>
  <c r="E60" i="2" s="1"/>
  <c r="G61" i="2"/>
  <c r="F61" i="2" s="1"/>
  <c r="K61" i="2" s="1"/>
  <c r="H61" i="2"/>
  <c r="H60" i="2" s="1"/>
  <c r="I61" i="2"/>
  <c r="I60" i="2" s="1"/>
  <c r="J61" i="2"/>
  <c r="J60" i="2" s="1"/>
  <c r="F62" i="2"/>
  <c r="K62" i="2" s="1"/>
  <c r="D63" i="2"/>
  <c r="E63" i="2"/>
  <c r="F63" i="2"/>
  <c r="K63" i="2" s="1"/>
  <c r="G63" i="2"/>
  <c r="H63" i="2"/>
  <c r="I63" i="2"/>
  <c r="J63" i="2"/>
  <c r="F64" i="2"/>
  <c r="K64" i="2"/>
  <c r="F65" i="2"/>
  <c r="K65" i="2" s="1"/>
  <c r="D68" i="2"/>
  <c r="D67" i="2" s="1"/>
  <c r="D66" i="2" s="1"/>
  <c r="E68" i="2"/>
  <c r="E67" i="2" s="1"/>
  <c r="E66" i="2" s="1"/>
  <c r="F68" i="2"/>
  <c r="K68" i="2" s="1"/>
  <c r="G68" i="2"/>
  <c r="G67" i="2" s="1"/>
  <c r="H68" i="2"/>
  <c r="H67" i="2" s="1"/>
  <c r="H66" i="2" s="1"/>
  <c r="I68" i="2"/>
  <c r="I67" i="2" s="1"/>
  <c r="I66" i="2" s="1"/>
  <c r="J68" i="2"/>
  <c r="J67" i="2" s="1"/>
  <c r="J66" i="2" s="1"/>
  <c r="F69" i="2"/>
  <c r="K69" i="2"/>
  <c r="D70" i="2"/>
  <c r="E70" i="2"/>
  <c r="G70" i="2"/>
  <c r="F70" i="2" s="1"/>
  <c r="K70" i="2" s="1"/>
  <c r="H70" i="2"/>
  <c r="I70" i="2"/>
  <c r="J70" i="2"/>
  <c r="F71" i="2"/>
  <c r="K71" i="2" s="1"/>
  <c r="F72" i="2"/>
  <c r="K72" i="2"/>
  <c r="D18" i="1"/>
  <c r="D17" i="1" s="1"/>
  <c r="D16" i="1" s="1"/>
  <c r="E18" i="1"/>
  <c r="E17" i="1" s="1"/>
  <c r="G18" i="1"/>
  <c r="G17" i="1" s="1"/>
  <c r="H18" i="1"/>
  <c r="H17" i="1" s="1"/>
  <c r="I18" i="1"/>
  <c r="I17" i="1" s="1"/>
  <c r="I16" i="1" s="1"/>
  <c r="J18" i="1"/>
  <c r="J17" i="1" s="1"/>
  <c r="F19" i="1"/>
  <c r="K19" i="1" s="1"/>
  <c r="D20" i="1"/>
  <c r="E20" i="1"/>
  <c r="F20" i="1"/>
  <c r="K20" i="1" s="1"/>
  <c r="G20" i="1"/>
  <c r="H20" i="1"/>
  <c r="I20" i="1"/>
  <c r="J20" i="1"/>
  <c r="F21" i="1"/>
  <c r="K21" i="1" s="1"/>
  <c r="F22" i="1"/>
  <c r="K22" i="1" s="1"/>
  <c r="F23" i="1"/>
  <c r="K23" i="1" s="1"/>
  <c r="D25" i="1"/>
  <c r="D24" i="1" s="1"/>
  <c r="E25" i="1"/>
  <c r="E24" i="1" s="1"/>
  <c r="G25" i="1"/>
  <c r="G24" i="1" s="1"/>
  <c r="H25" i="1"/>
  <c r="H24" i="1" s="1"/>
  <c r="I25" i="1"/>
  <c r="I24" i="1" s="1"/>
  <c r="J25" i="1"/>
  <c r="J24" i="1" s="1"/>
  <c r="F26" i="1"/>
  <c r="K26" i="1" s="1"/>
  <c r="D29" i="1"/>
  <c r="D28" i="1" s="1"/>
  <c r="D27" i="1" s="1"/>
  <c r="E29" i="1"/>
  <c r="E28" i="1" s="1"/>
  <c r="E27" i="1" s="1"/>
  <c r="F29" i="1"/>
  <c r="K29" i="1" s="1"/>
  <c r="G29" i="1"/>
  <c r="G28" i="1" s="1"/>
  <c r="H29" i="1"/>
  <c r="H28" i="1" s="1"/>
  <c r="H27" i="1" s="1"/>
  <c r="I29" i="1"/>
  <c r="I28" i="1" s="1"/>
  <c r="I27" i="1" s="1"/>
  <c r="J29" i="1"/>
  <c r="J28" i="1" s="1"/>
  <c r="J27" i="1" s="1"/>
  <c r="F30" i="1"/>
  <c r="K30" i="1" s="1"/>
  <c r="F31" i="1"/>
  <c r="K31" i="1" s="1"/>
  <c r="D32" i="1"/>
  <c r="E32" i="1"/>
  <c r="F32" i="1"/>
  <c r="K32" i="1" s="1"/>
  <c r="G32" i="1"/>
  <c r="H32" i="1"/>
  <c r="I32" i="1"/>
  <c r="J32" i="1"/>
  <c r="F33" i="1"/>
  <c r="K33" i="1" s="1"/>
  <c r="F34" i="1"/>
  <c r="K34" i="1" s="1"/>
  <c r="F35" i="1"/>
  <c r="K35" i="1" s="1"/>
  <c r="F36" i="1"/>
  <c r="K36" i="1" s="1"/>
  <c r="F37" i="1"/>
  <c r="K37" i="1" s="1"/>
  <c r="D39" i="1"/>
  <c r="E39" i="1"/>
  <c r="E38" i="1" s="1"/>
  <c r="G39" i="1"/>
  <c r="H39" i="1"/>
  <c r="I39" i="1"/>
  <c r="J39" i="1"/>
  <c r="F40" i="1"/>
  <c r="K40" i="1" s="1"/>
  <c r="F41" i="1"/>
  <c r="K41" i="1" s="1"/>
  <c r="F42" i="1"/>
  <c r="K42" i="1" s="1"/>
  <c r="D44" i="1"/>
  <c r="D43" i="1" s="1"/>
  <c r="E44" i="1"/>
  <c r="E43" i="1" s="1"/>
  <c r="F44" i="1"/>
  <c r="K44" i="1" s="1"/>
  <c r="G44" i="1"/>
  <c r="G43" i="1" s="1"/>
  <c r="H44" i="1"/>
  <c r="H43" i="1" s="1"/>
  <c r="I44" i="1"/>
  <c r="I43" i="1" s="1"/>
  <c r="J44" i="1"/>
  <c r="J43" i="1" s="1"/>
  <c r="F45" i="1"/>
  <c r="K45" i="1" s="1"/>
  <c r="F46" i="1"/>
  <c r="K46" i="1" s="1"/>
  <c r="F47" i="1"/>
  <c r="K47" i="1" s="1"/>
  <c r="D49" i="1"/>
  <c r="D48" i="1" s="1"/>
  <c r="E49" i="1"/>
  <c r="E48" i="1" s="1"/>
  <c r="G49" i="1"/>
  <c r="G48" i="1" s="1"/>
  <c r="H49" i="1"/>
  <c r="I49" i="1"/>
  <c r="I48" i="1" s="1"/>
  <c r="J49" i="1"/>
  <c r="J48" i="1" s="1"/>
  <c r="F50" i="1"/>
  <c r="K50" i="1" s="1"/>
  <c r="J53" i="1"/>
  <c r="J52" i="1" s="1"/>
  <c r="D54" i="1"/>
  <c r="D53" i="1" s="1"/>
  <c r="D52" i="1" s="1"/>
  <c r="E54" i="1"/>
  <c r="E53" i="1" s="1"/>
  <c r="E52" i="1" s="1"/>
  <c r="F54" i="1"/>
  <c r="G54" i="1"/>
  <c r="G53" i="1" s="1"/>
  <c r="G52" i="1" s="1"/>
  <c r="H54" i="1"/>
  <c r="H53" i="1" s="1"/>
  <c r="H52" i="1" s="1"/>
  <c r="I54" i="1"/>
  <c r="I53" i="1" s="1"/>
  <c r="I52" i="1" s="1"/>
  <c r="J54" i="1"/>
  <c r="F55" i="1"/>
  <c r="K55" i="1" s="1"/>
  <c r="D58" i="1"/>
  <c r="D57" i="1" s="1"/>
  <c r="D56" i="1" s="1"/>
  <c r="E58" i="1"/>
  <c r="E57" i="1" s="1"/>
  <c r="G58" i="1"/>
  <c r="G57" i="1" s="1"/>
  <c r="H58" i="1"/>
  <c r="F58" i="1" s="1"/>
  <c r="K58" i="1" s="1"/>
  <c r="I58" i="1"/>
  <c r="I57" i="1" s="1"/>
  <c r="J58" i="1"/>
  <c r="J57" i="1" s="1"/>
  <c r="F59" i="1"/>
  <c r="K59" i="1" s="1"/>
  <c r="F60" i="1"/>
  <c r="K60" i="1" s="1"/>
  <c r="J61" i="1"/>
  <c r="D62" i="1"/>
  <c r="D61" i="1" s="1"/>
  <c r="E62" i="1"/>
  <c r="E61" i="1" s="1"/>
  <c r="G62" i="1"/>
  <c r="G61" i="1" s="1"/>
  <c r="H62" i="1"/>
  <c r="H61" i="1" s="1"/>
  <c r="I62" i="1"/>
  <c r="I61" i="1" s="1"/>
  <c r="J62" i="1"/>
  <c r="F63" i="1"/>
  <c r="K63" i="1" s="1"/>
  <c r="D64" i="1"/>
  <c r="E64" i="1"/>
  <c r="G64" i="1"/>
  <c r="H64" i="1"/>
  <c r="F64" i="1" s="1"/>
  <c r="K64" i="1" s="1"/>
  <c r="I64" i="1"/>
  <c r="J64" i="1"/>
  <c r="F65" i="1"/>
  <c r="K65" i="1" s="1"/>
  <c r="F66" i="1"/>
  <c r="K66" i="1" s="1"/>
  <c r="F67" i="1"/>
  <c r="K67" i="1" s="1"/>
  <c r="F68" i="1"/>
  <c r="H68" i="1"/>
  <c r="J68" i="1"/>
  <c r="D69" i="1"/>
  <c r="D68" i="1" s="1"/>
  <c r="E69" i="1"/>
  <c r="E68" i="1" s="1"/>
  <c r="F69" i="1"/>
  <c r="G69" i="1"/>
  <c r="G68" i="1" s="1"/>
  <c r="H69" i="1"/>
  <c r="I69" i="1"/>
  <c r="I68" i="1" s="1"/>
  <c r="J69" i="1"/>
  <c r="F70" i="1"/>
  <c r="K70" i="1" s="1"/>
  <c r="J72" i="1"/>
  <c r="J71" i="1" s="1"/>
  <c r="D73" i="1"/>
  <c r="D72" i="1" s="1"/>
  <c r="D71" i="1" s="1"/>
  <c r="E73" i="1"/>
  <c r="E72" i="1" s="1"/>
  <c r="E71" i="1" s="1"/>
  <c r="F73" i="1"/>
  <c r="G73" i="1"/>
  <c r="G72" i="1" s="1"/>
  <c r="G71" i="1" s="1"/>
  <c r="F71" i="1" s="1"/>
  <c r="K71" i="1" s="1"/>
  <c r="H73" i="1"/>
  <c r="H72" i="1" s="1"/>
  <c r="H71" i="1" s="1"/>
  <c r="I73" i="1"/>
  <c r="I72" i="1" s="1"/>
  <c r="I71" i="1" s="1"/>
  <c r="J73" i="1"/>
  <c r="F74" i="1"/>
  <c r="K74" i="1" s="1"/>
  <c r="F75" i="1"/>
  <c r="K75" i="1" s="1"/>
  <c r="F76" i="1"/>
  <c r="K76" i="1" s="1"/>
  <c r="D77" i="1"/>
  <c r="E77" i="1"/>
  <c r="G77" i="1"/>
  <c r="H77" i="1"/>
  <c r="F77" i="1" s="1"/>
  <c r="K77" i="1" s="1"/>
  <c r="I77" i="1"/>
  <c r="J77" i="1"/>
  <c r="F78" i="1"/>
  <c r="K78" i="1" s="1"/>
  <c r="F79" i="1"/>
  <c r="K79" i="1" s="1"/>
  <c r="F80" i="1"/>
  <c r="K80" i="1" s="1"/>
  <c r="F81" i="1"/>
  <c r="H81" i="1"/>
  <c r="J81" i="1"/>
  <c r="D82" i="1"/>
  <c r="D81" i="1" s="1"/>
  <c r="E82" i="1"/>
  <c r="E81" i="1" s="1"/>
  <c r="F82" i="1"/>
  <c r="G82" i="1"/>
  <c r="G81" i="1" s="1"/>
  <c r="H82" i="1"/>
  <c r="I82" i="1"/>
  <c r="I81" i="1" s="1"/>
  <c r="J82" i="1"/>
  <c r="F83" i="1"/>
  <c r="K83" i="1" s="1"/>
  <c r="H12" i="3" l="1"/>
  <c r="J12" i="3"/>
  <c r="E12" i="3"/>
  <c r="I12" i="3"/>
  <c r="D12" i="3"/>
  <c r="G22" i="3"/>
  <c r="G15" i="3"/>
  <c r="G28" i="3"/>
  <c r="F28" i="3" s="1"/>
  <c r="K28" i="3" s="1"/>
  <c r="G18" i="3"/>
  <c r="F18" i="3" s="1"/>
  <c r="K18" i="3" s="1"/>
  <c r="H14" i="2"/>
  <c r="F52" i="2"/>
  <c r="K52" i="2" s="1"/>
  <c r="G51" i="2"/>
  <c r="I37" i="2"/>
  <c r="H50" i="2"/>
  <c r="J50" i="2"/>
  <c r="J15" i="2"/>
  <c r="J14" i="2" s="1"/>
  <c r="J13" i="2" s="1"/>
  <c r="J12" i="2" s="1"/>
  <c r="E15" i="2"/>
  <c r="E14" i="2" s="1"/>
  <c r="E13" i="2" s="1"/>
  <c r="E12" i="2" s="1"/>
  <c r="F67" i="2"/>
  <c r="K67" i="2" s="1"/>
  <c r="G66" i="2"/>
  <c r="F66" i="2" s="1"/>
  <c r="K66" i="2" s="1"/>
  <c r="I55" i="2"/>
  <c r="I50" i="2" s="1"/>
  <c r="D55" i="2"/>
  <c r="D50" i="2" s="1"/>
  <c r="E50" i="2"/>
  <c r="G37" i="2"/>
  <c r="F37" i="2" s="1"/>
  <c r="K37" i="2" s="1"/>
  <c r="F27" i="2"/>
  <c r="K27" i="2" s="1"/>
  <c r="G26" i="2"/>
  <c r="F26" i="2" s="1"/>
  <c r="K26" i="2" s="1"/>
  <c r="I15" i="2"/>
  <c r="D15" i="2"/>
  <c r="D14" i="2" s="1"/>
  <c r="G60" i="2"/>
  <c r="F60" i="2" s="1"/>
  <c r="K60" i="2" s="1"/>
  <c r="G56" i="2"/>
  <c r="G47" i="2"/>
  <c r="F47" i="2" s="1"/>
  <c r="K47" i="2" s="1"/>
  <c r="G23" i="2"/>
  <c r="F23" i="2" s="1"/>
  <c r="K23" i="2" s="1"/>
  <c r="G16" i="2"/>
  <c r="F38" i="2"/>
  <c r="K38" i="2" s="1"/>
  <c r="F61" i="1"/>
  <c r="K61" i="1" s="1"/>
  <c r="K81" i="1"/>
  <c r="F72" i="1"/>
  <c r="K72" i="1" s="1"/>
  <c r="K68" i="1"/>
  <c r="H57" i="1"/>
  <c r="H56" i="1" s="1"/>
  <c r="H38" i="1"/>
  <c r="F62" i="1"/>
  <c r="K62" i="1" s="1"/>
  <c r="F57" i="1"/>
  <c r="K57" i="1" s="1"/>
  <c r="G56" i="1"/>
  <c r="F56" i="1" s="1"/>
  <c r="K54" i="1"/>
  <c r="F53" i="1"/>
  <c r="K53" i="1" s="1"/>
  <c r="H48" i="1"/>
  <c r="F49" i="1"/>
  <c r="K49" i="1" s="1"/>
  <c r="G38" i="1"/>
  <c r="F28" i="1"/>
  <c r="K28" i="1" s="1"/>
  <c r="G27" i="1"/>
  <c r="F27" i="1" s="1"/>
  <c r="K27" i="1" s="1"/>
  <c r="F24" i="1"/>
  <c r="K24" i="1" s="1"/>
  <c r="H16" i="1"/>
  <c r="J56" i="1"/>
  <c r="J51" i="1" s="1"/>
  <c r="E56" i="1"/>
  <c r="E51" i="1" s="1"/>
  <c r="I51" i="1"/>
  <c r="F48" i="1"/>
  <c r="K48" i="1" s="1"/>
  <c r="J38" i="1"/>
  <c r="F17" i="1"/>
  <c r="K17" i="1" s="1"/>
  <c r="G16" i="1"/>
  <c r="K82" i="1"/>
  <c r="K73" i="1"/>
  <c r="K69" i="1"/>
  <c r="I56" i="1"/>
  <c r="H51" i="1"/>
  <c r="D51" i="1"/>
  <c r="F52" i="1"/>
  <c r="K52" i="1" s="1"/>
  <c r="F43" i="1"/>
  <c r="K43" i="1" s="1"/>
  <c r="I38" i="1"/>
  <c r="I15" i="1" s="1"/>
  <c r="I14" i="1" s="1"/>
  <c r="D38" i="1"/>
  <c r="D15" i="1" s="1"/>
  <c r="D14" i="1" s="1"/>
  <c r="J16" i="1"/>
  <c r="J15" i="1" s="1"/>
  <c r="E16" i="1"/>
  <c r="E15" i="1" s="1"/>
  <c r="F25" i="1"/>
  <c r="K25" i="1" s="1"/>
  <c r="F18" i="1"/>
  <c r="K18" i="1" s="1"/>
  <c r="F39" i="1"/>
  <c r="K39" i="1" s="1"/>
  <c r="F22" i="3" l="1"/>
  <c r="K22" i="3" s="1"/>
  <c r="G21" i="3"/>
  <c r="F21" i="3" s="1"/>
  <c r="K21" i="3" s="1"/>
  <c r="F15" i="3"/>
  <c r="K15" i="3" s="1"/>
  <c r="G14" i="3"/>
  <c r="I14" i="2"/>
  <c r="I13" i="2" s="1"/>
  <c r="I12" i="2" s="1"/>
  <c r="F51" i="2"/>
  <c r="K51" i="2" s="1"/>
  <c r="G50" i="2"/>
  <c r="F50" i="2" s="1"/>
  <c r="K50" i="2" s="1"/>
  <c r="F56" i="2"/>
  <c r="K56" i="2" s="1"/>
  <c r="G55" i="2"/>
  <c r="F55" i="2" s="1"/>
  <c r="K55" i="2" s="1"/>
  <c r="D13" i="2"/>
  <c r="D12" i="2" s="1"/>
  <c r="F16" i="2"/>
  <c r="K16" i="2" s="1"/>
  <c r="G15" i="2"/>
  <c r="H13" i="2"/>
  <c r="H12" i="2" s="1"/>
  <c r="D12" i="1"/>
  <c r="D13" i="1"/>
  <c r="I12" i="1"/>
  <c r="I13" i="1"/>
  <c r="K56" i="1"/>
  <c r="J14" i="1"/>
  <c r="G51" i="1"/>
  <c r="F51" i="1" s="1"/>
  <c r="K51" i="1" s="1"/>
  <c r="E14" i="1"/>
  <c r="F16" i="1"/>
  <c r="K16" i="1" s="1"/>
  <c r="G15" i="1"/>
  <c r="H15" i="1"/>
  <c r="H14" i="1" s="1"/>
  <c r="F38" i="1"/>
  <c r="K38" i="1" s="1"/>
  <c r="F14" i="3" l="1"/>
  <c r="K14" i="3" s="1"/>
  <c r="G13" i="3"/>
  <c r="F15" i="2"/>
  <c r="K15" i="2" s="1"/>
  <c r="G14" i="2"/>
  <c r="E12" i="1"/>
  <c r="E13" i="1"/>
  <c r="H12" i="1"/>
  <c r="H13" i="1"/>
  <c r="F15" i="1"/>
  <c r="K15" i="1" s="1"/>
  <c r="G14" i="1"/>
  <c r="J12" i="1"/>
  <c r="J13" i="1"/>
  <c r="F13" i="3" l="1"/>
  <c r="K13" i="3" s="1"/>
  <c r="G12" i="3"/>
  <c r="F12" i="3" s="1"/>
  <c r="K12" i="3" s="1"/>
  <c r="F14" i="2"/>
  <c r="K14" i="2" s="1"/>
  <c r="G13" i="2"/>
  <c r="F14" i="1"/>
  <c r="K14" i="1" s="1"/>
  <c r="G12" i="1"/>
  <c r="F12" i="1" s="1"/>
  <c r="K12" i="1" s="1"/>
  <c r="G13" i="1"/>
  <c r="F13" i="1" s="1"/>
  <c r="K13" i="1" s="1"/>
  <c r="F13" i="2" l="1"/>
  <c r="K13" i="2" s="1"/>
  <c r="G12" i="2"/>
  <c r="F12" i="2" s="1"/>
  <c r="K12" i="2" s="1"/>
</calcChain>
</file>

<file path=xl/sharedStrings.xml><?xml version="1.0" encoding="utf-8"?>
<sst xmlns="http://schemas.openxmlformats.org/spreadsheetml/2006/main" count="531" uniqueCount="274">
  <si>
    <t>CENTRALIZAT</t>
  </si>
  <si>
    <t>CUI: 4446627</t>
  </si>
  <si>
    <t xml:space="preserve"> Anexa 12</t>
  </si>
  <si>
    <t>Cont de executie - Venituri - Bugetul local</t>
  </si>
  <si>
    <t>Trimestrul: 4,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</si>
  <si>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</si>
  <si>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</si>
  <si>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</si>
  <si>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</si>
  <si>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</si>
  <si>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</si>
  <si>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</si>
  <si>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</si>
  <si>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</si>
  <si>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</si>
  <si>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</si>
  <si>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</si>
  <si>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</si>
  <si>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</si>
  <si>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</si>
  <si>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</si>
  <si>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</si>
  <si>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</si>
  <si>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</si>
  <si>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</si>
  <si>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</si>
  <si>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</si>
  <si>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</si>
  <si>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</si>
  <si>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</si>
  <si>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</si>
  <si>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</si>
  <si>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</si>
  <si>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</si>
  <si>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</si>
  <si>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</si>
  <si>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</si>
  <si>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</si>
  <si>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</si>
  <si>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</si>
  <si>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</si>
  <si>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</si>
  <si>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</si>
  <si>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</si>
  <si>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</si>
  <si>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</si>
  <si>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</si>
  <si>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</si>
  <si>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</si>
  <si>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</si>
  <si>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</si>
  <si>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</si>
  <si>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</si>
  <si>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</si>
  <si>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</si>
  <si>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</si>
  <si>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17</t>
  </si>
  <si>
    <t>A1.3.  ALTE IMPOZITE  PE VENIT, PROFIT SI CASTIGURI DIN CAPITAL (cod 05.02)</t>
  </si>
  <si>
    <t>00.07</t>
  </si>
  <si>
    <t>18</t>
  </si>
  <si>
    <t>Alte impozite pe venit, profit si castiguri din capital (cod 05.02.50)</t>
  </si>
  <si>
    <t>05.02</t>
  </si>
  <si>
    <t>19</t>
  </si>
  <si>
    <t xml:space="preserve"> Alte impozite pe venit, profit si castiguri din capital </t>
  </si>
  <si>
    <t>05.02.50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</si>
  <si>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</si>
  <si>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</si>
  <si>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</si>
  <si>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</si>
  <si>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</si>
  <si>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</si>
  <si>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</si>
  <si>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</si>
  <si>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</si>
  <si>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</si>
  <si>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</si>
  <si>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</si>
  <si>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</si>
  <si>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</si>
  <si>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</si>
  <si>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</si>
  <si>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</si>
  <si>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</si>
  <si>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</si>
  <si>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</si>
  <si>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</si>
  <si>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</si>
  <si>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</si>
  <si>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</si>
  <si>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</si>
  <si>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</si>
  <si>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</si>
  <si>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</si>
  <si>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</si>
  <si>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</si>
  <si>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</si>
  <si>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</si>
  <si>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</si>
  <si>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</si>
  <si>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</si>
  <si>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</si>
  <si>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</si>
  <si>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</si>
  <si>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</si>
  <si>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</si>
  <si>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</si>
  <si>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</si>
  <si>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</si>
  <si>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</si>
  <si>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</si>
  <si>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</si>
  <si>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</si>
  <si>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</si>
  <si>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</si>
  <si>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</si>
  <si>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</si>
  <si>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</si>
  <si>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</si>
  <si>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</si>
  <si>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</si>
  <si>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</si>
  <si>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</si>
  <si>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</si>
  <si>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</si>
  <si>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</si>
  <si>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</si>
  <si>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</si>
  <si>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</si>
  <si>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</si>
  <si>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</si>
  <si>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</si>
  <si>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</si>
  <si>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</si>
  <si>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</si>
  <si>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</si>
  <si>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</si>
  <si>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</si>
  <si>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</si>
  <si>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</si>
  <si>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</si>
  <si>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</si>
  <si>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</si>
  <si>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</si>
  <si>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</si>
  <si>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</si>
  <si>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</si>
  <si>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</si>
  <si>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</si>
  <si>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</si>
  <si>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</si>
  <si>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</si>
  <si>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</si>
  <si>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</si>
  <si>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</si>
  <si>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</si>
  <si>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</si>
  <si>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</si>
  <si>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</si>
  <si>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</si>
  <si>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</si>
  <si>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</si>
  <si>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</si>
  <si>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</si>
  <si>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</si>
  <si>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87</t>
  </si>
  <si>
    <t>Alte amenzi, penalitati si confiscari</t>
  </si>
  <si>
    <t>35.02.50</t>
  </si>
  <si>
    <t>88</t>
  </si>
  <si>
    <t>Diverse venituri (cod 36.02.01+36.02.05+36.02.06+36.02.07+36.02.11+36.02.50)</t>
  </si>
  <si>
    <t>36.02</t>
  </si>
  <si>
    <t>98</t>
  </si>
  <si>
    <t>Sume provenite din finantarea bugetara a anilor precedenti</t>
  </si>
  <si>
    <t>36.02.32</t>
  </si>
  <si>
    <t>100</t>
  </si>
  <si>
    <t>Sume provenite din finantarea bugetara a anilor precedenti, aferente sectiunii de functionare</t>
  </si>
  <si>
    <t>36.02.32.03</t>
  </si>
  <si>
    <t>103</t>
  </si>
  <si>
    <t>Transferuri voluntare,  altele decat subventiile (cod 37.02.01+37.02.50)</t>
  </si>
  <si>
    <t>37.02</t>
  </si>
  <si>
    <t>104</t>
  </si>
  <si>
    <t>Donatii si sponsorizari</t>
  </si>
  <si>
    <t>37.02.01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</si>
  <si>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</si>
  <si>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</si>
  <si>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</si>
  <si>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</si>
  <si>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</si>
  <si>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</si>
  <si>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109</t>
  </si>
  <si>
    <t>II. VENITURI DIN CAPITAL (cod 39.02)</t>
  </si>
  <si>
    <t>00.15</t>
  </si>
  <si>
    <t>110</t>
  </si>
  <si>
    <t>Venituri din valorificarea unor bunuri  (cod 39.02.01+39.02.03+39.02.04+39.02.07+39.02.10)</t>
  </si>
  <si>
    <t>39.02</t>
  </si>
  <si>
    <t>111</t>
  </si>
  <si>
    <t>Venituri din valorificarea unor bunuri ale institutiilor publice</t>
  </si>
  <si>
    <t>39.02.01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</si>
  <si>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</si>
  <si>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</si>
  <si>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</si>
  <si>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</si>
  <si>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</si>
  <si>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</si>
  <si>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</si>
  <si>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</si>
  <si>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</si>
  <si>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140</t>
  </si>
  <si>
    <t>Planuri si  regulamente de urbanism</t>
  </si>
  <si>
    <t>42.02.05</t>
  </si>
  <si>
    <t>168</t>
  </si>
  <si>
    <t>Subventii pentru acordarea ajutorului pentru incalzirea locuintei cu lemne, carbuni, combustibili petrolieri</t>
  </si>
  <si>
    <t>42.02.34</t>
  </si>
  <si>
    <t>192</t>
  </si>
  <si>
    <t>Finantarea programelor nationale de dezvoltare locala</t>
  </si>
  <si>
    <t>42.02.65</t>
  </si>
  <si>
    <t>200</t>
  </si>
  <si>
    <t>Subventii de la alte administratii (cod. 43.02.01+43.02.04+43.02.07+43.02.08+43.02.20+43.02.21)</t>
  </si>
  <si>
    <t>43.02</t>
  </si>
  <si>
    <t>204</t>
  </si>
  <si>
    <t>Subventii primite  de la bugetele consiliilor locale si judetene pentru ajutoare  în situatii de extrema dificultate</t>
  </si>
  <si>
    <t>43.02.08</t>
  </si>
  <si>
    <t>210</t>
  </si>
  <si>
    <t>Sume alocate din bugetul AFIR, pentru sustinerea proiectelor din PNDR 2014-2020</t>
  </si>
  <si>
    <t>43.02.31</t>
  </si>
  <si>
    <t>211</t>
  </si>
  <si>
    <t>Sume alocate din bugetul ANCPI pentru finanţarea lucrărilor de înregistrare sistematică din cadrul Programului naţional de cadastru şi carte funciară</t>
  </si>
  <si>
    <t>43.02.34</t>
  </si>
  <si>
    <t>290</t>
  </si>
  <si>
    <t>Sume primite de la UE/alti donatori in contul platilor efectuate si prefinantari aferente cadrului financiar 2014-2020</t>
  </si>
  <si>
    <t>48.02</t>
  </si>
  <si>
    <t>303</t>
  </si>
  <si>
    <t xml:space="preserve">Fondul European Agricol de Dezvoltare Rurala  (FEADR)  (cod 48.02.04.01+48.02.04.02+48.02.04.03) </t>
  </si>
  <si>
    <t>48.02.04</t>
  </si>
  <si>
    <t>304</t>
  </si>
  <si>
    <t xml:space="preserve">  Sume primite în contul plăţilor efectuate în anul curent</t>
  </si>
  <si>
    <t>48.02.04.01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</si>
  <si>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</si>
  <si>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</si>
  <si>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</si>
  <si>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</si>
  <si>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</si>
  <si>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</si>
  <si>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</si>
  <si>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</si>
  <si>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</si>
  <si>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33</t>
  </si>
  <si>
    <t>35</t>
  </si>
  <si>
    <t>43</t>
  </si>
  <si>
    <t>44</t>
  </si>
  <si>
    <t>50</t>
  </si>
  <si>
    <t>57</t>
  </si>
  <si>
    <t>58</t>
  </si>
  <si>
    <t>65</t>
  </si>
  <si>
    <t>79</t>
  </si>
  <si>
    <t>80</t>
  </si>
  <si>
    <t>85</t>
  </si>
  <si>
    <t>86</t>
  </si>
  <si>
    <t>93</t>
  </si>
  <si>
    <t>94</t>
  </si>
  <si>
    <t>96</t>
  </si>
  <si>
    <t>97</t>
  </si>
  <si>
    <t>112</t>
  </si>
  <si>
    <t>113</t>
  </si>
  <si>
    <t>118</t>
  </si>
  <si>
    <t>137</t>
  </si>
  <si>
    <t>141</t>
  </si>
  <si>
    <t>145</t>
  </si>
  <si>
    <t>Cont de executie - Venituri - Bugetul local - sectiunea dezvoltare</t>
  </si>
  <si>
    <t>VENITURILE SECŢIUNII DE DEZVOLTARE - TOTAL</t>
  </si>
  <si>
    <t>7</t>
  </si>
  <si>
    <t>78</t>
  </si>
  <si>
    <t>162</t>
  </si>
  <si>
    <t>175</t>
  </si>
  <si>
    <t>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</si>
</sst>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ht="22.5" x14ac:dyDescent="0.25">
      <c r="A12" s="21" t="s">
        <v>20</v>
      </c>
      <c r="B12" s="21" t="s">
        <v>21</v>
      </c>
      <c r="C12" s="21" t="s">
        <v>22</v>
      </c>
      <c r="D12" s="22">
        <f>D14+D68+D71+D81</f>
        <v>10800560</v>
      </c>
      <c r="E12" s="22">
        <f>E14+E68+E71+E81</f>
        <v>16424960</v>
      </c>
      <c r="F12" s="22">
        <f>G12+H12</f>
        <v>14992436</v>
      </c>
      <c r="G12" s="22">
        <f>G14+G68+G71+G81</f>
        <v>1216649</v>
      </c>
      <c r="H12" s="22">
        <f>H14+H68+H71+H81</f>
        <v>13775787</v>
      </c>
      <c r="I12" s="22">
        <f>I14+I68+I71+I81</f>
        <v>13613558</v>
      </c>
      <c r="J12" s="22">
        <f>J14+J68+J71+J81</f>
        <v>6048</v>
      </c>
      <c r="K12" s="22">
        <f>F12-I12-J12</f>
        <v>1372830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D14-D39-D64+D68</f>
        <v>2147560</v>
      </c>
      <c r="E13" s="22">
        <f>E14-E39-E64+E68</f>
        <v>2161460</v>
      </c>
      <c r="F13" s="22">
        <f>G13+H13</f>
        <v>2885058</v>
      </c>
      <c r="G13" s="22">
        <f>G14-G39-G64+G68</f>
        <v>1216649</v>
      </c>
      <c r="H13" s="22">
        <f>H14-H39-H64+H68</f>
        <v>1668409</v>
      </c>
      <c r="I13" s="22">
        <f>I14-I39-I64+I68</f>
        <v>1506180</v>
      </c>
      <c r="J13" s="22">
        <f>J14-J39-J64+J68</f>
        <v>6048</v>
      </c>
      <c r="K13" s="22">
        <f>F13-I13-J13</f>
        <v>1372830</v>
      </c>
    </row>
    <row r="14" spans="1:11" s="7" customFormat="1" x14ac:dyDescent="0.25">
      <c r="A14" s="21" t="s">
        <v>26</v>
      </c>
      <c r="B14" s="21" t="s">
        <v>27</v>
      </c>
      <c r="C14" s="21" t="s">
        <v>28</v>
      </c>
      <c r="D14" s="22">
        <f>D15+D51</f>
        <v>6150560</v>
      </c>
      <c r="E14" s="22">
        <f>E15+E51</f>
        <v>6405460</v>
      </c>
      <c r="F14" s="22">
        <f>G14+H14</f>
        <v>7140022</v>
      </c>
      <c r="G14" s="22">
        <f>G15+G51</f>
        <v>1216649</v>
      </c>
      <c r="H14" s="22">
        <f>H15+H51</f>
        <v>5923373</v>
      </c>
      <c r="I14" s="22">
        <f>I15+I51</f>
        <v>5761144</v>
      </c>
      <c r="J14" s="22">
        <f>J15+J51</f>
        <v>6048</v>
      </c>
      <c r="K14" s="22">
        <f>F14-I14-J14</f>
        <v>1372830</v>
      </c>
    </row>
    <row r="15" spans="1:11" s="7" customFormat="1" ht="22.5" x14ac:dyDescent="0.25">
      <c r="A15" s="21" t="s">
        <v>29</v>
      </c>
      <c r="B15" s="21" t="s">
        <v>30</v>
      </c>
      <c r="C15" s="21" t="s">
        <v>31</v>
      </c>
      <c r="D15" s="22">
        <f>D16+D27+D38+D48</f>
        <v>5606960</v>
      </c>
      <c r="E15" s="22">
        <f>E16+E27+E38+E48</f>
        <v>5855060</v>
      </c>
      <c r="F15" s="22">
        <f>G15+H15</f>
        <v>6455624</v>
      </c>
      <c r="G15" s="22">
        <f>G16+G27+G38+G48</f>
        <v>654286</v>
      </c>
      <c r="H15" s="22">
        <f>H16+H27+H38+H48</f>
        <v>5801338</v>
      </c>
      <c r="I15" s="22">
        <f>I16+I27+I38+I48</f>
        <v>5603052</v>
      </c>
      <c r="J15" s="22">
        <f>J16+J27+J38+J48</f>
        <v>6048</v>
      </c>
      <c r="K15" s="22">
        <f>F15-I15-J15</f>
        <v>846524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+D17+D24</f>
        <v>836600</v>
      </c>
      <c r="E16" s="22">
        <f>+E17+E24</f>
        <v>840300</v>
      </c>
      <c r="F16" s="22">
        <f>G16+H16</f>
        <v>963519</v>
      </c>
      <c r="G16" s="22">
        <f>+G17+G24</f>
        <v>0</v>
      </c>
      <c r="H16" s="22">
        <f>+H17+H24</f>
        <v>963519</v>
      </c>
      <c r="I16" s="22">
        <f>+I17+I24</f>
        <v>963519</v>
      </c>
      <c r="J16" s="22">
        <f>+J17+J24</f>
        <v>0</v>
      </c>
      <c r="K16" s="22">
        <f>F16-I16-J16</f>
        <v>0</v>
      </c>
    </row>
    <row r="17" spans="1:11" s="7" customFormat="1" ht="33" x14ac:dyDescent="0.25">
      <c r="A17" s="21" t="s">
        <v>35</v>
      </c>
      <c r="B17" s="21" t="s">
        <v>36</v>
      </c>
      <c r="C17" s="21" t="s">
        <v>37</v>
      </c>
      <c r="D17" s="22">
        <f>D18+D20</f>
        <v>836000</v>
      </c>
      <c r="E17" s="22">
        <f>E18+E20</f>
        <v>839700</v>
      </c>
      <c r="F17" s="22">
        <f>G17+H17</f>
        <v>963519</v>
      </c>
      <c r="G17" s="22">
        <f>G18+G20</f>
        <v>0</v>
      </c>
      <c r="H17" s="22">
        <f>H18+H20</f>
        <v>963519</v>
      </c>
      <c r="I17" s="22">
        <f>I18+I20</f>
        <v>963519</v>
      </c>
      <c r="J17" s="22">
        <f>J18+J20</f>
        <v>0</v>
      </c>
      <c r="K17" s="22">
        <f>F17-I17-J17</f>
        <v>0</v>
      </c>
    </row>
    <row r="18" spans="1:11" s="7" customFormat="1" x14ac:dyDescent="0.25">
      <c r="A18" s="21" t="s">
        <v>38</v>
      </c>
      <c r="B18" s="21" t="s">
        <v>39</v>
      </c>
      <c r="C18" s="21" t="s">
        <v>40</v>
      </c>
      <c r="D18" s="22">
        <f>+D19</f>
        <v>0</v>
      </c>
      <c r="E18" s="22">
        <f>+E19</f>
        <v>3700</v>
      </c>
      <c r="F18" s="22">
        <f>G18+H18</f>
        <v>4228</v>
      </c>
      <c r="G18" s="22">
        <f>+G19</f>
        <v>0</v>
      </c>
      <c r="H18" s="22">
        <f>+H19</f>
        <v>4228</v>
      </c>
      <c r="I18" s="22">
        <f>+I19</f>
        <v>4228</v>
      </c>
      <c r="J18" s="22">
        <f>+J19</f>
        <v>0</v>
      </c>
      <c r="K18" s="22">
        <f>F18-I18-J18</f>
        <v>0</v>
      </c>
    </row>
    <row r="19" spans="1:11" s="7" customFormat="1" ht="22.5" x14ac:dyDescent="0.25">
      <c r="A19" s="21" t="s">
        <v>41</v>
      </c>
      <c r="B19" s="21" t="s">
        <v>42</v>
      </c>
      <c r="C19" s="21" t="s">
        <v>43</v>
      </c>
      <c r="D19" s="22">
        <v>0</v>
      </c>
      <c r="E19" s="22">
        <v>3700</v>
      </c>
      <c r="F19" s="22">
        <f>G19+H19</f>
        <v>4228</v>
      </c>
      <c r="G19" s="22">
        <v>0</v>
      </c>
      <c r="H19" s="22">
        <v>4228</v>
      </c>
      <c r="I19" s="22">
        <v>4228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44</v>
      </c>
      <c r="B20" s="21" t="s">
        <v>45</v>
      </c>
      <c r="C20" s="21" t="s">
        <v>46</v>
      </c>
      <c r="D20" s="22">
        <f>D21+D22+D23</f>
        <v>836000</v>
      </c>
      <c r="E20" s="22">
        <f>E21+E22+E23</f>
        <v>836000</v>
      </c>
      <c r="F20" s="22">
        <f>G20+H20</f>
        <v>959291</v>
      </c>
      <c r="G20" s="22">
        <f>G21+G22+G23</f>
        <v>0</v>
      </c>
      <c r="H20" s="22">
        <f>H21+H22+H23</f>
        <v>959291</v>
      </c>
      <c r="I20" s="22">
        <f>I21+I22+I23</f>
        <v>959291</v>
      </c>
      <c r="J20" s="22">
        <f>J21+J22+J23</f>
        <v>0</v>
      </c>
      <c r="K20" s="22">
        <f>F20-I20-J20</f>
        <v>0</v>
      </c>
    </row>
    <row r="21" spans="1:11" s="7" customFormat="1" x14ac:dyDescent="0.25">
      <c r="A21" s="21" t="s">
        <v>47</v>
      </c>
      <c r="B21" s="21" t="s">
        <v>48</v>
      </c>
      <c r="C21" s="21" t="s">
        <v>49</v>
      </c>
      <c r="D21" s="22">
        <v>557000</v>
      </c>
      <c r="E21" s="22">
        <v>557000</v>
      </c>
      <c r="F21" s="22">
        <f>G21+H21</f>
        <v>373070</v>
      </c>
      <c r="G21" s="22">
        <v>0</v>
      </c>
      <c r="H21" s="22">
        <v>373070</v>
      </c>
      <c r="I21" s="22">
        <v>373070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50</v>
      </c>
      <c r="B22" s="21" t="s">
        <v>51</v>
      </c>
      <c r="C22" s="21" t="s">
        <v>52</v>
      </c>
      <c r="D22" s="22">
        <v>279000</v>
      </c>
      <c r="E22" s="22">
        <v>279000</v>
      </c>
      <c r="F22" s="22">
        <f>G22+H22</f>
        <v>426736</v>
      </c>
      <c r="G22" s="22">
        <v>0</v>
      </c>
      <c r="H22" s="22">
        <v>426736</v>
      </c>
      <c r="I22" s="22">
        <v>426736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0</v>
      </c>
      <c r="E23" s="22">
        <v>0</v>
      </c>
      <c r="F23" s="22">
        <f>G23+H23</f>
        <v>159485</v>
      </c>
      <c r="G23" s="22">
        <v>0</v>
      </c>
      <c r="H23" s="22">
        <v>159485</v>
      </c>
      <c r="I23" s="22">
        <v>159485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f>D25</f>
        <v>600</v>
      </c>
      <c r="E24" s="22">
        <f>E25</f>
        <v>600</v>
      </c>
      <c r="F24" s="22">
        <f>G24+H24</f>
        <v>0</v>
      </c>
      <c r="G24" s="22">
        <f>G25</f>
        <v>0</v>
      </c>
      <c r="H24" s="22">
        <f>H25</f>
        <v>0</v>
      </c>
      <c r="I24" s="22">
        <f>I25</f>
        <v>0</v>
      </c>
      <c r="J24" s="22">
        <f>J25</f>
        <v>0</v>
      </c>
      <c r="K24" s="22">
        <f>F24-I24-J24</f>
        <v>0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</f>
        <v>600</v>
      </c>
      <c r="E25" s="22">
        <f>E26</f>
        <v>600</v>
      </c>
      <c r="F25" s="22">
        <f>G25+H25</f>
        <v>0</v>
      </c>
      <c r="G25" s="22">
        <f>G26</f>
        <v>0</v>
      </c>
      <c r="H25" s="22">
        <f>H26</f>
        <v>0</v>
      </c>
      <c r="I25" s="22">
        <f>I26</f>
        <v>0</v>
      </c>
      <c r="J25" s="22">
        <f>J26</f>
        <v>0</v>
      </c>
      <c r="K25" s="22">
        <f>F25-I25-J25</f>
        <v>0</v>
      </c>
    </row>
    <row r="26" spans="1:11" s="7" customFormat="1" ht="22.5" x14ac:dyDescent="0.25">
      <c r="A26" s="21" t="s">
        <v>62</v>
      </c>
      <c r="B26" s="21" t="s">
        <v>63</v>
      </c>
      <c r="C26" s="21" t="s">
        <v>64</v>
      </c>
      <c r="D26" s="22">
        <v>600</v>
      </c>
      <c r="E26" s="22">
        <v>600</v>
      </c>
      <c r="F26" s="22">
        <f>G26+H26</f>
        <v>0</v>
      </c>
      <c r="G26" s="22">
        <v>0</v>
      </c>
      <c r="H26" s="22">
        <v>0</v>
      </c>
      <c r="I26" s="22">
        <v>0</v>
      </c>
      <c r="J26" s="22">
        <v>0</v>
      </c>
      <c r="K26" s="22">
        <f>F26-I26-J26</f>
        <v>0</v>
      </c>
    </row>
    <row r="27" spans="1:11" s="7" customFormat="1" ht="22.5" x14ac:dyDescent="0.25">
      <c r="A27" s="21" t="s">
        <v>65</v>
      </c>
      <c r="B27" s="21" t="s">
        <v>66</v>
      </c>
      <c r="C27" s="21" t="s">
        <v>67</v>
      </c>
      <c r="D27" s="22">
        <f>D28</f>
        <v>629660</v>
      </c>
      <c r="E27" s="22">
        <f>E28</f>
        <v>631460</v>
      </c>
      <c r="F27" s="22">
        <f>G27+H27</f>
        <v>1071413</v>
      </c>
      <c r="G27" s="22">
        <f>G28</f>
        <v>580449</v>
      </c>
      <c r="H27" s="22">
        <f>H28</f>
        <v>490964</v>
      </c>
      <c r="I27" s="22">
        <f>I28</f>
        <v>324419</v>
      </c>
      <c r="J27" s="22">
        <f>J28</f>
        <v>6048</v>
      </c>
      <c r="K27" s="22">
        <f>F27-I27-J27</f>
        <v>740946</v>
      </c>
    </row>
    <row r="28" spans="1:11" s="7" customFormat="1" ht="22.5" x14ac:dyDescent="0.25">
      <c r="A28" s="21" t="s">
        <v>68</v>
      </c>
      <c r="B28" s="21" t="s">
        <v>69</v>
      </c>
      <c r="C28" s="21" t="s">
        <v>70</v>
      </c>
      <c r="D28" s="22">
        <f>D29+D32+D36+D37</f>
        <v>629660</v>
      </c>
      <c r="E28" s="22">
        <f>E29+E32+E36+E37</f>
        <v>631460</v>
      </c>
      <c r="F28" s="22">
        <f>G28+H28</f>
        <v>1071413</v>
      </c>
      <c r="G28" s="22">
        <f>G29+G32+G36+G37</f>
        <v>580449</v>
      </c>
      <c r="H28" s="22">
        <f>H29+H32+H36+H37</f>
        <v>490964</v>
      </c>
      <c r="I28" s="22">
        <f>I29+I32+I36+I37</f>
        <v>324419</v>
      </c>
      <c r="J28" s="22">
        <f>J29+J32+J36+J37</f>
        <v>6048</v>
      </c>
      <c r="K28" s="22">
        <f>F28-I28-J28</f>
        <v>740946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D30+D31</f>
        <v>92600</v>
      </c>
      <c r="E29" s="22">
        <f>E30+E31</f>
        <v>92600</v>
      </c>
      <c r="F29" s="22">
        <f>G29+H29</f>
        <v>94300</v>
      </c>
      <c r="G29" s="22">
        <f>G30+G31</f>
        <v>49746</v>
      </c>
      <c r="H29" s="22">
        <f>H30+H31</f>
        <v>44554</v>
      </c>
      <c r="I29" s="22">
        <f>I30+I31</f>
        <v>47703</v>
      </c>
      <c r="J29" s="22">
        <f>J30+J31</f>
        <v>0</v>
      </c>
      <c r="K29" s="22">
        <f>F29-I29-J29</f>
        <v>46597</v>
      </c>
    </row>
    <row r="30" spans="1:11" s="7" customFormat="1" x14ac:dyDescent="0.25">
      <c r="A30" s="21" t="s">
        <v>74</v>
      </c>
      <c r="B30" s="21" t="s">
        <v>75</v>
      </c>
      <c r="C30" s="21" t="s">
        <v>76</v>
      </c>
      <c r="D30" s="22">
        <v>72600</v>
      </c>
      <c r="E30" s="22">
        <v>72600</v>
      </c>
      <c r="F30" s="22">
        <f>G30+H30</f>
        <v>75563</v>
      </c>
      <c r="G30" s="22">
        <v>39264</v>
      </c>
      <c r="H30" s="22">
        <v>36299</v>
      </c>
      <c r="I30" s="22">
        <v>29250</v>
      </c>
      <c r="J30" s="22">
        <v>0</v>
      </c>
      <c r="K30" s="22">
        <f>F30-I30-J30</f>
        <v>46313</v>
      </c>
    </row>
    <row r="31" spans="1:11" s="7" customFormat="1" x14ac:dyDescent="0.25">
      <c r="A31" s="21" t="s">
        <v>77</v>
      </c>
      <c r="B31" s="21" t="s">
        <v>78</v>
      </c>
      <c r="C31" s="21" t="s">
        <v>79</v>
      </c>
      <c r="D31" s="22">
        <v>20000</v>
      </c>
      <c r="E31" s="22">
        <v>20000</v>
      </c>
      <c r="F31" s="22">
        <f>G31+H31</f>
        <v>18737</v>
      </c>
      <c r="G31" s="22">
        <v>10482</v>
      </c>
      <c r="H31" s="22">
        <v>8255</v>
      </c>
      <c r="I31" s="22">
        <v>18453</v>
      </c>
      <c r="J31" s="22">
        <v>0</v>
      </c>
      <c r="K31" s="22">
        <f>F31-I31-J31</f>
        <v>284</v>
      </c>
    </row>
    <row r="32" spans="1:11" s="7" customFormat="1" ht="22.5" x14ac:dyDescent="0.25">
      <c r="A32" s="21" t="s">
        <v>80</v>
      </c>
      <c r="B32" s="21" t="s">
        <v>81</v>
      </c>
      <c r="C32" s="21" t="s">
        <v>82</v>
      </c>
      <c r="D32" s="22">
        <f>D33+D34+D35</f>
        <v>532060</v>
      </c>
      <c r="E32" s="22">
        <f>E33+E34+E35</f>
        <v>532060</v>
      </c>
      <c r="F32" s="22">
        <f>G32+H32</f>
        <v>966990</v>
      </c>
      <c r="G32" s="22">
        <f>G33+G34+G35</f>
        <v>526821</v>
      </c>
      <c r="H32" s="22">
        <f>H33+H34+H35</f>
        <v>440169</v>
      </c>
      <c r="I32" s="22">
        <f>I33+I34+I35</f>
        <v>270013</v>
      </c>
      <c r="J32" s="22">
        <f>J33+J34+J35</f>
        <v>6048</v>
      </c>
      <c r="K32" s="22">
        <f>F32-I32-J32</f>
        <v>690929</v>
      </c>
    </row>
    <row r="33" spans="1:11" s="7" customFormat="1" ht="22.5" x14ac:dyDescent="0.25">
      <c r="A33" s="21" t="s">
        <v>83</v>
      </c>
      <c r="B33" s="21" t="s">
        <v>84</v>
      </c>
      <c r="C33" s="21" t="s">
        <v>85</v>
      </c>
      <c r="D33" s="22">
        <v>180060</v>
      </c>
      <c r="E33" s="22">
        <v>180060</v>
      </c>
      <c r="F33" s="22">
        <f>G33+H33</f>
        <v>245526</v>
      </c>
      <c r="G33" s="22">
        <v>129414</v>
      </c>
      <c r="H33" s="22">
        <v>116112</v>
      </c>
      <c r="I33" s="22">
        <v>74620</v>
      </c>
      <c r="J33" s="22">
        <v>0</v>
      </c>
      <c r="K33" s="22">
        <f>F33-I33-J33</f>
        <v>170906</v>
      </c>
    </row>
    <row r="34" spans="1:11" s="7" customFormat="1" ht="22.5" x14ac:dyDescent="0.25">
      <c r="A34" s="21" t="s">
        <v>86</v>
      </c>
      <c r="B34" s="21" t="s">
        <v>87</v>
      </c>
      <c r="C34" s="21" t="s">
        <v>88</v>
      </c>
      <c r="D34" s="22">
        <v>21000</v>
      </c>
      <c r="E34" s="22">
        <v>21000</v>
      </c>
      <c r="F34" s="22">
        <f>G34+H34</f>
        <v>30934</v>
      </c>
      <c r="G34" s="22">
        <v>30934</v>
      </c>
      <c r="H34" s="22">
        <v>0</v>
      </c>
      <c r="I34" s="22">
        <v>6751</v>
      </c>
      <c r="J34" s="22">
        <v>6048</v>
      </c>
      <c r="K34" s="22">
        <f>F34-I34-J34</f>
        <v>18135</v>
      </c>
    </row>
    <row r="35" spans="1:11" s="7" customFormat="1" x14ac:dyDescent="0.25">
      <c r="A35" s="21" t="s">
        <v>89</v>
      </c>
      <c r="B35" s="21" t="s">
        <v>90</v>
      </c>
      <c r="C35" s="21" t="s">
        <v>91</v>
      </c>
      <c r="D35" s="22">
        <v>331000</v>
      </c>
      <c r="E35" s="22">
        <v>331000</v>
      </c>
      <c r="F35" s="22">
        <f>G35+H35</f>
        <v>690530</v>
      </c>
      <c r="G35" s="22">
        <v>366473</v>
      </c>
      <c r="H35" s="22">
        <v>324057</v>
      </c>
      <c r="I35" s="22">
        <v>188642</v>
      </c>
      <c r="J35" s="22">
        <v>0</v>
      </c>
      <c r="K35" s="22">
        <f>F35-I35-J35</f>
        <v>501888</v>
      </c>
    </row>
    <row r="36" spans="1:11" s="7" customFormat="1" x14ac:dyDescent="0.25">
      <c r="A36" s="21" t="s">
        <v>92</v>
      </c>
      <c r="B36" s="21" t="s">
        <v>93</v>
      </c>
      <c r="C36" s="21" t="s">
        <v>94</v>
      </c>
      <c r="D36" s="22">
        <v>0</v>
      </c>
      <c r="E36" s="22">
        <v>1100</v>
      </c>
      <c r="F36" s="22">
        <f>G36+H36</f>
        <v>2169</v>
      </c>
      <c r="G36" s="22">
        <v>0</v>
      </c>
      <c r="H36" s="22">
        <v>2169</v>
      </c>
      <c r="I36" s="22">
        <v>1100</v>
      </c>
      <c r="J36" s="22">
        <v>0</v>
      </c>
      <c r="K36" s="22">
        <f>F36-I36-J36</f>
        <v>1069</v>
      </c>
    </row>
    <row r="37" spans="1:11" s="7" customFormat="1" x14ac:dyDescent="0.25">
      <c r="A37" s="21" t="s">
        <v>95</v>
      </c>
      <c r="B37" s="21" t="s">
        <v>96</v>
      </c>
      <c r="C37" s="21" t="s">
        <v>97</v>
      </c>
      <c r="D37" s="22">
        <v>5000</v>
      </c>
      <c r="E37" s="22">
        <v>5700</v>
      </c>
      <c r="F37" s="22">
        <f>G37+H37</f>
        <v>7954</v>
      </c>
      <c r="G37" s="22">
        <v>3882</v>
      </c>
      <c r="H37" s="22">
        <v>4072</v>
      </c>
      <c r="I37" s="22">
        <v>5603</v>
      </c>
      <c r="J37" s="22">
        <v>0</v>
      </c>
      <c r="K37" s="22">
        <f>F37-I37-J37</f>
        <v>2351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f>D39+D43</f>
        <v>4092700</v>
      </c>
      <c r="E38" s="22">
        <f>E39+E43</f>
        <v>4335300</v>
      </c>
      <c r="F38" s="22">
        <f>G38+H38</f>
        <v>4397666</v>
      </c>
      <c r="G38" s="22">
        <f>G39+G43</f>
        <v>72553</v>
      </c>
      <c r="H38" s="22">
        <f>H39+H43</f>
        <v>4325113</v>
      </c>
      <c r="I38" s="22">
        <f>I39+I43</f>
        <v>4295690</v>
      </c>
      <c r="J38" s="22">
        <f>J39+J43</f>
        <v>0</v>
      </c>
      <c r="K38" s="22">
        <f>F38-I38-J38</f>
        <v>101976</v>
      </c>
    </row>
    <row r="39" spans="1:11" s="7" customFormat="1" ht="22.5" x14ac:dyDescent="0.25">
      <c r="A39" s="21" t="s">
        <v>101</v>
      </c>
      <c r="B39" s="21" t="s">
        <v>102</v>
      </c>
      <c r="C39" s="21" t="s">
        <v>103</v>
      </c>
      <c r="D39" s="22">
        <f>+D40+D41+D42</f>
        <v>4003000</v>
      </c>
      <c r="E39" s="22">
        <f>+E40+E41+E42</f>
        <v>4244000</v>
      </c>
      <c r="F39" s="22">
        <f>G39+H39</f>
        <v>4244000</v>
      </c>
      <c r="G39" s="22">
        <f>+G40+G41+G42</f>
        <v>0</v>
      </c>
      <c r="H39" s="22">
        <f>+H40+H41+H42</f>
        <v>4244000</v>
      </c>
      <c r="I39" s="22">
        <f>+I40+I41+I42</f>
        <v>4244000</v>
      </c>
      <c r="J39" s="22">
        <f>+J40+J41+J42</f>
        <v>0</v>
      </c>
      <c r="K39" s="22">
        <f>F39-I39-J39</f>
        <v>0</v>
      </c>
    </row>
    <row r="40" spans="1:11" s="7" customFormat="1" ht="43.5" x14ac:dyDescent="0.25">
      <c r="A40" s="21" t="s">
        <v>104</v>
      </c>
      <c r="B40" s="21" t="s">
        <v>105</v>
      </c>
      <c r="C40" s="21" t="s">
        <v>106</v>
      </c>
      <c r="D40" s="22">
        <v>301000</v>
      </c>
      <c r="E40" s="22">
        <v>301000</v>
      </c>
      <c r="F40" s="22">
        <f>G40+H40</f>
        <v>301000</v>
      </c>
      <c r="G40" s="22">
        <v>0</v>
      </c>
      <c r="H40" s="22">
        <v>301000</v>
      </c>
      <c r="I40" s="22">
        <v>301000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107</v>
      </c>
      <c r="B41" s="21" t="s">
        <v>108</v>
      </c>
      <c r="C41" s="21" t="s">
        <v>109</v>
      </c>
      <c r="D41" s="22">
        <v>50000</v>
      </c>
      <c r="E41" s="22">
        <v>50000</v>
      </c>
      <c r="F41" s="22">
        <f>G41+H41</f>
        <v>50000</v>
      </c>
      <c r="G41" s="22">
        <v>0</v>
      </c>
      <c r="H41" s="22">
        <v>50000</v>
      </c>
      <c r="I41" s="22">
        <v>50000</v>
      </c>
      <c r="J41" s="22">
        <v>0</v>
      </c>
      <c r="K41" s="22">
        <f>F41-I41-J41</f>
        <v>0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v>3652000</v>
      </c>
      <c r="E42" s="22">
        <v>3893000</v>
      </c>
      <c r="F42" s="22">
        <f>G42+H42</f>
        <v>3893000</v>
      </c>
      <c r="G42" s="22">
        <v>0</v>
      </c>
      <c r="H42" s="22">
        <v>3893000</v>
      </c>
      <c r="I42" s="22">
        <v>3893000</v>
      </c>
      <c r="J42" s="22">
        <v>0</v>
      </c>
      <c r="K42" s="22">
        <f>F42-I42-J42</f>
        <v>0</v>
      </c>
    </row>
    <row r="43" spans="1:11" s="7" customFormat="1" ht="33" x14ac:dyDescent="0.25">
      <c r="A43" s="21" t="s">
        <v>113</v>
      </c>
      <c r="B43" s="21" t="s">
        <v>114</v>
      </c>
      <c r="C43" s="21" t="s">
        <v>115</v>
      </c>
      <c r="D43" s="22">
        <f>D44+D47</f>
        <v>89700</v>
      </c>
      <c r="E43" s="22">
        <f>E44+E47</f>
        <v>91300</v>
      </c>
      <c r="F43" s="22">
        <f>G43+H43</f>
        <v>153666</v>
      </c>
      <c r="G43" s="22">
        <f>G44+G47</f>
        <v>72553</v>
      </c>
      <c r="H43" s="22">
        <f>H44+H47</f>
        <v>81113</v>
      </c>
      <c r="I43" s="22">
        <f>I44+I47</f>
        <v>51690</v>
      </c>
      <c r="J43" s="22">
        <f>J44+J47</f>
        <v>0</v>
      </c>
      <c r="K43" s="22">
        <f>F43-I43-J43</f>
        <v>101976</v>
      </c>
    </row>
    <row r="44" spans="1:11" s="7" customFormat="1" ht="22.5" x14ac:dyDescent="0.25">
      <c r="A44" s="21" t="s">
        <v>116</v>
      </c>
      <c r="B44" s="21" t="s">
        <v>117</v>
      </c>
      <c r="C44" s="21" t="s">
        <v>118</v>
      </c>
      <c r="D44" s="22">
        <f>D45+D46</f>
        <v>89700</v>
      </c>
      <c r="E44" s="22">
        <f>E45+E46</f>
        <v>89700</v>
      </c>
      <c r="F44" s="22">
        <f>G44+H44</f>
        <v>152151</v>
      </c>
      <c r="G44" s="22">
        <f>G45+G46</f>
        <v>72553</v>
      </c>
      <c r="H44" s="22">
        <f>H45+H46</f>
        <v>79598</v>
      </c>
      <c r="I44" s="22">
        <f>I45+I46</f>
        <v>50175</v>
      </c>
      <c r="J44" s="22">
        <f>J45+J46</f>
        <v>0</v>
      </c>
      <c r="K44" s="22">
        <f>F44-I44-J44</f>
        <v>101976</v>
      </c>
    </row>
    <row r="45" spans="1:11" s="7" customFormat="1" ht="22.5" x14ac:dyDescent="0.25">
      <c r="A45" s="21" t="s">
        <v>119</v>
      </c>
      <c r="B45" s="21" t="s">
        <v>120</v>
      </c>
      <c r="C45" s="21" t="s">
        <v>121</v>
      </c>
      <c r="D45" s="22">
        <v>79700</v>
      </c>
      <c r="E45" s="22">
        <v>79700</v>
      </c>
      <c r="F45" s="22">
        <f>G45+H45</f>
        <v>125885</v>
      </c>
      <c r="G45" s="22">
        <v>53269</v>
      </c>
      <c r="H45" s="22">
        <v>72616</v>
      </c>
      <c r="I45" s="22">
        <v>48160</v>
      </c>
      <c r="J45" s="22">
        <v>0</v>
      </c>
      <c r="K45" s="22">
        <f>F45-I45-J45</f>
        <v>77725</v>
      </c>
    </row>
    <row r="46" spans="1:11" s="7" customFormat="1" ht="22.5" x14ac:dyDescent="0.25">
      <c r="A46" s="21" t="s">
        <v>122</v>
      </c>
      <c r="B46" s="21" t="s">
        <v>123</v>
      </c>
      <c r="C46" s="21" t="s">
        <v>124</v>
      </c>
      <c r="D46" s="22">
        <v>10000</v>
      </c>
      <c r="E46" s="22">
        <v>10000</v>
      </c>
      <c r="F46" s="22">
        <f>G46+H46</f>
        <v>26266</v>
      </c>
      <c r="G46" s="22">
        <v>19284</v>
      </c>
      <c r="H46" s="22">
        <v>6982</v>
      </c>
      <c r="I46" s="22">
        <v>2015</v>
      </c>
      <c r="J46" s="22">
        <v>0</v>
      </c>
      <c r="K46" s="22">
        <f>F46-I46-J46</f>
        <v>24251</v>
      </c>
    </row>
    <row r="47" spans="1:11" s="7" customFormat="1" ht="22.5" x14ac:dyDescent="0.25">
      <c r="A47" s="21" t="s">
        <v>125</v>
      </c>
      <c r="B47" s="21" t="s">
        <v>126</v>
      </c>
      <c r="C47" s="21" t="s">
        <v>127</v>
      </c>
      <c r="D47" s="22">
        <v>0</v>
      </c>
      <c r="E47" s="22">
        <v>1600</v>
      </c>
      <c r="F47" s="22">
        <f>G47+H47</f>
        <v>1515</v>
      </c>
      <c r="G47" s="22">
        <v>0</v>
      </c>
      <c r="H47" s="22">
        <v>1515</v>
      </c>
      <c r="I47" s="22">
        <v>1515</v>
      </c>
      <c r="J47" s="22">
        <v>0</v>
      </c>
      <c r="K47" s="22">
        <f>F47-I47-J47</f>
        <v>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f>D49</f>
        <v>48000</v>
      </c>
      <c r="E48" s="22">
        <f>E49</f>
        <v>48000</v>
      </c>
      <c r="F48" s="22">
        <f>G48+H48</f>
        <v>23026</v>
      </c>
      <c r="G48" s="22">
        <f>G49</f>
        <v>1284</v>
      </c>
      <c r="H48" s="22">
        <f>H49</f>
        <v>21742</v>
      </c>
      <c r="I48" s="22">
        <f>I49</f>
        <v>19424</v>
      </c>
      <c r="J48" s="22">
        <f>J49</f>
        <v>0</v>
      </c>
      <c r="K48" s="22">
        <f>F48-I48-J48</f>
        <v>3602</v>
      </c>
    </row>
    <row r="49" spans="1:11" s="7" customFormat="1" x14ac:dyDescent="0.25">
      <c r="A49" s="21" t="s">
        <v>131</v>
      </c>
      <c r="B49" s="21" t="s">
        <v>132</v>
      </c>
      <c r="C49" s="21" t="s">
        <v>133</v>
      </c>
      <c r="D49" s="22">
        <f>D50</f>
        <v>48000</v>
      </c>
      <c r="E49" s="22">
        <f>E50</f>
        <v>48000</v>
      </c>
      <c r="F49" s="22">
        <f>G49+H49</f>
        <v>23026</v>
      </c>
      <c r="G49" s="22">
        <f>G50</f>
        <v>1284</v>
      </c>
      <c r="H49" s="22">
        <f>H50</f>
        <v>21742</v>
      </c>
      <c r="I49" s="22">
        <f>I50</f>
        <v>19424</v>
      </c>
      <c r="J49" s="22">
        <f>J50</f>
        <v>0</v>
      </c>
      <c r="K49" s="22">
        <f>F49-I49-J49</f>
        <v>3602</v>
      </c>
    </row>
    <row r="50" spans="1:11" s="7" customFormat="1" x14ac:dyDescent="0.25">
      <c r="A50" s="21" t="s">
        <v>134</v>
      </c>
      <c r="B50" s="21" t="s">
        <v>135</v>
      </c>
      <c r="C50" s="21" t="s">
        <v>136</v>
      </c>
      <c r="D50" s="22">
        <v>48000</v>
      </c>
      <c r="E50" s="22">
        <v>48000</v>
      </c>
      <c r="F50" s="22">
        <f>G50+H50</f>
        <v>23026</v>
      </c>
      <c r="G50" s="22">
        <v>1284</v>
      </c>
      <c r="H50" s="22">
        <v>21742</v>
      </c>
      <c r="I50" s="22">
        <v>19424</v>
      </c>
      <c r="J50" s="22">
        <v>0</v>
      </c>
      <c r="K50" s="22">
        <f>F50-I50-J50</f>
        <v>3602</v>
      </c>
    </row>
    <row r="51" spans="1:11" s="7" customFormat="1" x14ac:dyDescent="0.25">
      <c r="A51" s="21" t="s">
        <v>137</v>
      </c>
      <c r="B51" s="21" t="s">
        <v>138</v>
      </c>
      <c r="C51" s="21" t="s">
        <v>139</v>
      </c>
      <c r="D51" s="22">
        <f>D52+D56</f>
        <v>543600</v>
      </c>
      <c r="E51" s="22">
        <f>E52+E56</f>
        <v>550400</v>
      </c>
      <c r="F51" s="22">
        <f>G51+H51</f>
        <v>684398</v>
      </c>
      <c r="G51" s="22">
        <f>G52+G56</f>
        <v>562363</v>
      </c>
      <c r="H51" s="22">
        <f>H52+H56</f>
        <v>122035</v>
      </c>
      <c r="I51" s="22">
        <f>I52+I56</f>
        <v>158092</v>
      </c>
      <c r="J51" s="22">
        <f>J52+J56</f>
        <v>0</v>
      </c>
      <c r="K51" s="22">
        <f>F51-I51-J51</f>
        <v>526306</v>
      </c>
    </row>
    <row r="52" spans="1:11" s="7" customFormat="1" ht="22.5" x14ac:dyDescent="0.25">
      <c r="A52" s="21" t="s">
        <v>140</v>
      </c>
      <c r="B52" s="21" t="s">
        <v>141</v>
      </c>
      <c r="C52" s="21" t="s">
        <v>142</v>
      </c>
      <c r="D52" s="22">
        <f>D53</f>
        <v>44000</v>
      </c>
      <c r="E52" s="22">
        <f>E53</f>
        <v>44000</v>
      </c>
      <c r="F52" s="22">
        <f>G52+H52</f>
        <v>46355</v>
      </c>
      <c r="G52" s="22">
        <f>G53</f>
        <v>23182</v>
      </c>
      <c r="H52" s="22">
        <f>H53</f>
        <v>23173</v>
      </c>
      <c r="I52" s="22">
        <f>I53</f>
        <v>37829</v>
      </c>
      <c r="J52" s="22">
        <f>J53</f>
        <v>0</v>
      </c>
      <c r="K52" s="22">
        <f>F52-I52-J52</f>
        <v>8526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+D54</f>
        <v>44000</v>
      </c>
      <c r="E53" s="22">
        <f>+E54</f>
        <v>44000</v>
      </c>
      <c r="F53" s="22">
        <f>G53+H53</f>
        <v>46355</v>
      </c>
      <c r="G53" s="22">
        <f>+G54</f>
        <v>23182</v>
      </c>
      <c r="H53" s="22">
        <f>+H54</f>
        <v>23173</v>
      </c>
      <c r="I53" s="22">
        <f>+I54</f>
        <v>37829</v>
      </c>
      <c r="J53" s="22">
        <f>+J54</f>
        <v>0</v>
      </c>
      <c r="K53" s="22">
        <f>F53-I53-J53</f>
        <v>8526</v>
      </c>
    </row>
    <row r="54" spans="1:11" s="7" customFormat="1" x14ac:dyDescent="0.25">
      <c r="A54" s="21" t="s">
        <v>146</v>
      </c>
      <c r="B54" s="21" t="s">
        <v>147</v>
      </c>
      <c r="C54" s="21" t="s">
        <v>148</v>
      </c>
      <c r="D54" s="22">
        <f>D55</f>
        <v>44000</v>
      </c>
      <c r="E54" s="22">
        <f>E55</f>
        <v>44000</v>
      </c>
      <c r="F54" s="22">
        <f>G54+H54</f>
        <v>46355</v>
      </c>
      <c r="G54" s="22">
        <f>G55</f>
        <v>23182</v>
      </c>
      <c r="H54" s="22">
        <f>H55</f>
        <v>23173</v>
      </c>
      <c r="I54" s="22">
        <f>I55</f>
        <v>37829</v>
      </c>
      <c r="J54" s="22">
        <f>J55</f>
        <v>0</v>
      </c>
      <c r="K54" s="22">
        <f>F54-I54-J54</f>
        <v>8526</v>
      </c>
    </row>
    <row r="55" spans="1:11" s="7" customFormat="1" ht="22.5" x14ac:dyDescent="0.25">
      <c r="A55" s="21" t="s">
        <v>149</v>
      </c>
      <c r="B55" s="21" t="s">
        <v>150</v>
      </c>
      <c r="C55" s="21" t="s">
        <v>151</v>
      </c>
      <c r="D55" s="22">
        <v>44000</v>
      </c>
      <c r="E55" s="22">
        <v>44000</v>
      </c>
      <c r="F55" s="22">
        <f>G55+H55</f>
        <v>46355</v>
      </c>
      <c r="G55" s="22">
        <v>23182</v>
      </c>
      <c r="H55" s="22">
        <v>23173</v>
      </c>
      <c r="I55" s="22">
        <v>37829</v>
      </c>
      <c r="J55" s="22">
        <v>0</v>
      </c>
      <c r="K55" s="22">
        <f>F55-I55-J55</f>
        <v>8526</v>
      </c>
    </row>
    <row r="56" spans="1:11" s="7" customFormat="1" ht="22.5" x14ac:dyDescent="0.25">
      <c r="A56" s="21" t="s">
        <v>152</v>
      </c>
      <c r="B56" s="21" t="s">
        <v>153</v>
      </c>
      <c r="C56" s="21" t="s">
        <v>154</v>
      </c>
      <c r="D56" s="22">
        <f>+D57+D61+D64</f>
        <v>499600</v>
      </c>
      <c r="E56" s="22">
        <f>+E57+E61+E64</f>
        <v>506400</v>
      </c>
      <c r="F56" s="22">
        <f>G56+H56</f>
        <v>638043</v>
      </c>
      <c r="G56" s="22">
        <f>+G57+G61+G64</f>
        <v>539181</v>
      </c>
      <c r="H56" s="22">
        <f>+H57+H61+H64</f>
        <v>98862</v>
      </c>
      <c r="I56" s="22">
        <f>+I57+I61+I64</f>
        <v>120263</v>
      </c>
      <c r="J56" s="22">
        <f>+J57+J61+J64</f>
        <v>0</v>
      </c>
      <c r="K56" s="22">
        <f>F56-I56-J56</f>
        <v>517780</v>
      </c>
    </row>
    <row r="57" spans="1:11" s="7" customFormat="1" ht="22.5" x14ac:dyDescent="0.25">
      <c r="A57" s="21" t="s">
        <v>155</v>
      </c>
      <c r="B57" s="21" t="s">
        <v>156</v>
      </c>
      <c r="C57" s="21" t="s">
        <v>157</v>
      </c>
      <c r="D57" s="22">
        <f>D58+D60</f>
        <v>499600</v>
      </c>
      <c r="E57" s="22">
        <f>E58+E60</f>
        <v>506400</v>
      </c>
      <c r="F57" s="22">
        <f>G57+H57</f>
        <v>623642</v>
      </c>
      <c r="G57" s="22">
        <f>G58+G60</f>
        <v>539180</v>
      </c>
      <c r="H57" s="22">
        <f>H58+H60</f>
        <v>84462</v>
      </c>
      <c r="I57" s="22">
        <f>I58+I60</f>
        <v>105863</v>
      </c>
      <c r="J57" s="22">
        <f>J58+J60</f>
        <v>0</v>
      </c>
      <c r="K57" s="22">
        <f>F57-I57-J57</f>
        <v>517779</v>
      </c>
    </row>
    <row r="58" spans="1:11" s="7" customFormat="1" ht="22.5" x14ac:dyDescent="0.25">
      <c r="A58" s="21" t="s">
        <v>158</v>
      </c>
      <c r="B58" s="21" t="s">
        <v>159</v>
      </c>
      <c r="C58" s="21" t="s">
        <v>160</v>
      </c>
      <c r="D58" s="22">
        <f>D59</f>
        <v>497800</v>
      </c>
      <c r="E58" s="22">
        <f>E59</f>
        <v>497800</v>
      </c>
      <c r="F58" s="22">
        <f>G58+H58</f>
        <v>615101</v>
      </c>
      <c r="G58" s="22">
        <f>G59</f>
        <v>539180</v>
      </c>
      <c r="H58" s="22">
        <f>H59</f>
        <v>75921</v>
      </c>
      <c r="I58" s="22">
        <f>I59</f>
        <v>97322</v>
      </c>
      <c r="J58" s="22">
        <f>J59</f>
        <v>0</v>
      </c>
      <c r="K58" s="22">
        <f>F58-I58-J58</f>
        <v>517779</v>
      </c>
    </row>
    <row r="59" spans="1:11" s="7" customFormat="1" ht="22.5" x14ac:dyDescent="0.25">
      <c r="A59" s="21" t="s">
        <v>161</v>
      </c>
      <c r="B59" s="21" t="s">
        <v>162</v>
      </c>
      <c r="C59" s="21" t="s">
        <v>163</v>
      </c>
      <c r="D59" s="22">
        <v>497800</v>
      </c>
      <c r="E59" s="22">
        <v>497800</v>
      </c>
      <c r="F59" s="22">
        <f>G59+H59</f>
        <v>615101</v>
      </c>
      <c r="G59" s="22">
        <v>539180</v>
      </c>
      <c r="H59" s="22">
        <v>75921</v>
      </c>
      <c r="I59" s="22">
        <v>97322</v>
      </c>
      <c r="J59" s="22">
        <v>0</v>
      </c>
      <c r="K59" s="22">
        <f>F59-I59-J59</f>
        <v>517779</v>
      </c>
    </row>
    <row r="60" spans="1:11" s="7" customFormat="1" x14ac:dyDescent="0.25">
      <c r="A60" s="21" t="s">
        <v>164</v>
      </c>
      <c r="B60" s="21" t="s">
        <v>165</v>
      </c>
      <c r="C60" s="21" t="s">
        <v>166</v>
      </c>
      <c r="D60" s="22">
        <v>1800</v>
      </c>
      <c r="E60" s="22">
        <v>8600</v>
      </c>
      <c r="F60" s="22">
        <f>G60+H60</f>
        <v>8541</v>
      </c>
      <c r="G60" s="22">
        <v>0</v>
      </c>
      <c r="H60" s="22">
        <v>8541</v>
      </c>
      <c r="I60" s="22">
        <v>8541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167</v>
      </c>
      <c r="B61" s="21" t="s">
        <v>168</v>
      </c>
      <c r="C61" s="21" t="s">
        <v>169</v>
      </c>
      <c r="D61" s="22">
        <f>+D62</f>
        <v>0</v>
      </c>
      <c r="E61" s="22">
        <f>+E62</f>
        <v>0</v>
      </c>
      <c r="F61" s="22">
        <f>G61+H61</f>
        <v>1</v>
      </c>
      <c r="G61" s="22">
        <f>+G62</f>
        <v>1</v>
      </c>
      <c r="H61" s="22">
        <f>+H62</f>
        <v>0</v>
      </c>
      <c r="I61" s="22">
        <f>+I62</f>
        <v>0</v>
      </c>
      <c r="J61" s="22">
        <f>+J62</f>
        <v>0</v>
      </c>
      <c r="K61" s="22">
        <f>F61-I61-J61</f>
        <v>1</v>
      </c>
    </row>
    <row r="62" spans="1:11" s="7" customFormat="1" ht="22.5" x14ac:dyDescent="0.25">
      <c r="A62" s="21" t="s">
        <v>170</v>
      </c>
      <c r="B62" s="21" t="s">
        <v>171</v>
      </c>
      <c r="C62" s="21" t="s">
        <v>172</v>
      </c>
      <c r="D62" s="22">
        <f>+D63</f>
        <v>0</v>
      </c>
      <c r="E62" s="22">
        <f>+E63</f>
        <v>0</v>
      </c>
      <c r="F62" s="22">
        <f>G62+H62</f>
        <v>1</v>
      </c>
      <c r="G62" s="22">
        <f>+G63</f>
        <v>1</v>
      </c>
      <c r="H62" s="22">
        <f>+H63</f>
        <v>0</v>
      </c>
      <c r="I62" s="22">
        <f>+I63</f>
        <v>0</v>
      </c>
      <c r="J62" s="22">
        <f>+J63</f>
        <v>0</v>
      </c>
      <c r="K62" s="22">
        <f>F62-I62-J62</f>
        <v>1</v>
      </c>
    </row>
    <row r="63" spans="1:11" s="7" customFormat="1" ht="22.5" x14ac:dyDescent="0.25">
      <c r="A63" s="21" t="s">
        <v>173</v>
      </c>
      <c r="B63" s="21" t="s">
        <v>174</v>
      </c>
      <c r="C63" s="21" t="s">
        <v>175</v>
      </c>
      <c r="D63" s="22">
        <v>0</v>
      </c>
      <c r="E63" s="22">
        <v>0</v>
      </c>
      <c r="F63" s="22">
        <f>G63+H63</f>
        <v>1</v>
      </c>
      <c r="G63" s="22">
        <v>1</v>
      </c>
      <c r="H63" s="22">
        <v>0</v>
      </c>
      <c r="I63" s="22">
        <v>0</v>
      </c>
      <c r="J63" s="22">
        <v>0</v>
      </c>
      <c r="K63" s="22">
        <f>F63-I63-J63</f>
        <v>1</v>
      </c>
    </row>
    <row r="64" spans="1:11" s="7" customFormat="1" ht="22.5" x14ac:dyDescent="0.25">
      <c r="A64" s="21" t="s">
        <v>176</v>
      </c>
      <c r="B64" s="21" t="s">
        <v>177</v>
      </c>
      <c r="C64" s="21" t="s">
        <v>178</v>
      </c>
      <c r="D64" s="22">
        <f>D65+D66+D67</f>
        <v>0</v>
      </c>
      <c r="E64" s="22">
        <f>E65+E66+E67</f>
        <v>0</v>
      </c>
      <c r="F64" s="22">
        <f>G64+H64</f>
        <v>14400</v>
      </c>
      <c r="G64" s="22">
        <f>G65+G66+G67</f>
        <v>0</v>
      </c>
      <c r="H64" s="22">
        <f>H65+H66+H67</f>
        <v>14400</v>
      </c>
      <c r="I64" s="22">
        <f>I65+I66+I67</f>
        <v>14400</v>
      </c>
      <c r="J64" s="22">
        <f>J65+J66+J67</f>
        <v>0</v>
      </c>
      <c r="K64" s="22">
        <f>F64-I64-J64</f>
        <v>0</v>
      </c>
    </row>
    <row r="65" spans="1:11" s="7" customFormat="1" x14ac:dyDescent="0.25">
      <c r="A65" s="21" t="s">
        <v>179</v>
      </c>
      <c r="B65" s="21" t="s">
        <v>180</v>
      </c>
      <c r="C65" s="21" t="s">
        <v>181</v>
      </c>
      <c r="D65" s="22">
        <v>0</v>
      </c>
      <c r="E65" s="22">
        <v>0</v>
      </c>
      <c r="F65" s="22">
        <f>G65+H65</f>
        <v>14400</v>
      </c>
      <c r="G65" s="22">
        <v>0</v>
      </c>
      <c r="H65" s="22">
        <v>14400</v>
      </c>
      <c r="I65" s="22">
        <v>14400</v>
      </c>
      <c r="J65" s="22">
        <v>0</v>
      </c>
      <c r="K65" s="22">
        <f>F65-I65-J65</f>
        <v>0</v>
      </c>
    </row>
    <row r="66" spans="1:11" s="7" customFormat="1" ht="33" x14ac:dyDescent="0.25">
      <c r="A66" s="21" t="s">
        <v>182</v>
      </c>
      <c r="B66" s="21" t="s">
        <v>183</v>
      </c>
      <c r="C66" s="21" t="s">
        <v>184</v>
      </c>
      <c r="D66" s="22">
        <v>-852950</v>
      </c>
      <c r="E66" s="22">
        <v>-1448950</v>
      </c>
      <c r="F66" s="22">
        <f>G66+H66</f>
        <v>-1072500</v>
      </c>
      <c r="G66" s="22">
        <v>0</v>
      </c>
      <c r="H66" s="22">
        <v>-1072500</v>
      </c>
      <c r="I66" s="22">
        <v>-1072500</v>
      </c>
      <c r="J66" s="22">
        <v>0</v>
      </c>
      <c r="K66" s="22">
        <f>F66-I66-J66</f>
        <v>0</v>
      </c>
    </row>
    <row r="67" spans="1:11" s="7" customFormat="1" x14ac:dyDescent="0.25">
      <c r="A67" s="21" t="s">
        <v>185</v>
      </c>
      <c r="B67" s="21" t="s">
        <v>186</v>
      </c>
      <c r="C67" s="21" t="s">
        <v>187</v>
      </c>
      <c r="D67" s="22">
        <v>852950</v>
      </c>
      <c r="E67" s="22">
        <v>1448950</v>
      </c>
      <c r="F67" s="22">
        <f>G67+H67</f>
        <v>1072500</v>
      </c>
      <c r="G67" s="22">
        <v>0</v>
      </c>
      <c r="H67" s="22">
        <v>1072500</v>
      </c>
      <c r="I67" s="22">
        <v>1072500</v>
      </c>
      <c r="J67" s="22">
        <v>0</v>
      </c>
      <c r="K67" s="22">
        <f>F67-I67-J67</f>
        <v>0</v>
      </c>
    </row>
    <row r="68" spans="1:11" s="7" customFormat="1" x14ac:dyDescent="0.25">
      <c r="A68" s="21" t="s">
        <v>188</v>
      </c>
      <c r="B68" s="21" t="s">
        <v>189</v>
      </c>
      <c r="C68" s="21" t="s">
        <v>190</v>
      </c>
      <c r="D68" s="22">
        <f>D69</f>
        <v>0</v>
      </c>
      <c r="E68" s="22">
        <f>E69</f>
        <v>0</v>
      </c>
      <c r="F68" s="22">
        <f>G68+H68</f>
        <v>3436</v>
      </c>
      <c r="G68" s="22">
        <f>G69</f>
        <v>0</v>
      </c>
      <c r="H68" s="22">
        <f>H69</f>
        <v>3436</v>
      </c>
      <c r="I68" s="22">
        <f>I69</f>
        <v>3436</v>
      </c>
      <c r="J68" s="22">
        <f>J69</f>
        <v>0</v>
      </c>
      <c r="K68" s="22">
        <f>F68-I68-J68</f>
        <v>0</v>
      </c>
    </row>
    <row r="69" spans="1:11" s="7" customFormat="1" ht="33" x14ac:dyDescent="0.25">
      <c r="A69" s="21" t="s">
        <v>191</v>
      </c>
      <c r="B69" s="21" t="s">
        <v>192</v>
      </c>
      <c r="C69" s="21" t="s">
        <v>193</v>
      </c>
      <c r="D69" s="22">
        <f>D70</f>
        <v>0</v>
      </c>
      <c r="E69" s="22">
        <f>E70</f>
        <v>0</v>
      </c>
      <c r="F69" s="22">
        <f>G69+H69</f>
        <v>3436</v>
      </c>
      <c r="G69" s="22">
        <f>G70</f>
        <v>0</v>
      </c>
      <c r="H69" s="22">
        <f>H70</f>
        <v>3436</v>
      </c>
      <c r="I69" s="22">
        <f>I70</f>
        <v>3436</v>
      </c>
      <c r="J69" s="22">
        <f>J70</f>
        <v>0</v>
      </c>
      <c r="K69" s="22">
        <f>F69-I69-J69</f>
        <v>0</v>
      </c>
    </row>
    <row r="70" spans="1:11" s="7" customFormat="1" ht="22.5" x14ac:dyDescent="0.25">
      <c r="A70" s="21" t="s">
        <v>194</v>
      </c>
      <c r="B70" s="21" t="s">
        <v>195</v>
      </c>
      <c r="C70" s="21" t="s">
        <v>196</v>
      </c>
      <c r="D70" s="22">
        <v>0</v>
      </c>
      <c r="E70" s="22">
        <v>0</v>
      </c>
      <c r="F70" s="22">
        <f>G70+H70</f>
        <v>3436</v>
      </c>
      <c r="G70" s="22">
        <v>0</v>
      </c>
      <c r="H70" s="22">
        <v>3436</v>
      </c>
      <c r="I70" s="22">
        <v>3436</v>
      </c>
      <c r="J70" s="22">
        <v>0</v>
      </c>
      <c r="K70" s="22">
        <f>F70-I70-J70</f>
        <v>0</v>
      </c>
    </row>
    <row r="71" spans="1:11" s="7" customFormat="1" x14ac:dyDescent="0.25">
      <c r="A71" s="21" t="s">
        <v>197</v>
      </c>
      <c r="B71" s="21" t="s">
        <v>198</v>
      </c>
      <c r="C71" s="21" t="s">
        <v>199</v>
      </c>
      <c r="D71" s="22">
        <f>D72</f>
        <v>4650000</v>
      </c>
      <c r="E71" s="22">
        <f>E72</f>
        <v>9716800</v>
      </c>
      <c r="F71" s="22">
        <f>G71+H71</f>
        <v>7623448</v>
      </c>
      <c r="G71" s="22">
        <f>G72</f>
        <v>0</v>
      </c>
      <c r="H71" s="22">
        <f>H72</f>
        <v>7623448</v>
      </c>
      <c r="I71" s="22">
        <f>I72</f>
        <v>7623448</v>
      </c>
      <c r="J71" s="22">
        <f>J72</f>
        <v>0</v>
      </c>
      <c r="K71" s="22">
        <f>F71-I71-J71</f>
        <v>0</v>
      </c>
    </row>
    <row r="72" spans="1:11" s="7" customFormat="1" ht="22.5" x14ac:dyDescent="0.25">
      <c r="A72" s="21" t="s">
        <v>200</v>
      </c>
      <c r="B72" s="21" t="s">
        <v>201</v>
      </c>
      <c r="C72" s="21" t="s">
        <v>202</v>
      </c>
      <c r="D72" s="22">
        <f>D73+D77</f>
        <v>4650000</v>
      </c>
      <c r="E72" s="22">
        <f>E73+E77</f>
        <v>9716800</v>
      </c>
      <c r="F72" s="22">
        <f>G72+H72</f>
        <v>7623448</v>
      </c>
      <c r="G72" s="22">
        <f>G73+G77</f>
        <v>0</v>
      </c>
      <c r="H72" s="22">
        <f>H73+H77</f>
        <v>7623448</v>
      </c>
      <c r="I72" s="22">
        <f>I73+I77</f>
        <v>7623448</v>
      </c>
      <c r="J72" s="22">
        <f>J73+J77</f>
        <v>0</v>
      </c>
      <c r="K72" s="22">
        <f>F72-I72-J72</f>
        <v>0</v>
      </c>
    </row>
    <row r="73" spans="1:11" s="7" customFormat="1" ht="75" x14ac:dyDescent="0.25">
      <c r="A73" s="21" t="s">
        <v>203</v>
      </c>
      <c r="B73" s="21" t="s">
        <v>204</v>
      </c>
      <c r="C73" s="21" t="s">
        <v>205</v>
      </c>
      <c r="D73" s="22">
        <f>+D74+D75+D76</f>
        <v>4650000</v>
      </c>
      <c r="E73" s="22">
        <f>+E74+E75+E76</f>
        <v>8961000</v>
      </c>
      <c r="F73" s="22">
        <f>G73+H73</f>
        <v>6991822</v>
      </c>
      <c r="G73" s="22">
        <f>+G74+G75+G76</f>
        <v>0</v>
      </c>
      <c r="H73" s="22">
        <f>+H74+H75+H76</f>
        <v>6991822</v>
      </c>
      <c r="I73" s="22">
        <f>+I74+I75+I76</f>
        <v>6991822</v>
      </c>
      <c r="J73" s="22">
        <f>+J74+J75+J76</f>
        <v>0</v>
      </c>
      <c r="K73" s="22">
        <f>F73-I73-J73</f>
        <v>0</v>
      </c>
    </row>
    <row r="74" spans="1:11" s="7" customFormat="1" x14ac:dyDescent="0.25">
      <c r="A74" s="21" t="s">
        <v>206</v>
      </c>
      <c r="B74" s="21" t="s">
        <v>207</v>
      </c>
      <c r="C74" s="21" t="s">
        <v>208</v>
      </c>
      <c r="D74" s="22">
        <v>0</v>
      </c>
      <c r="E74" s="22">
        <v>42000</v>
      </c>
      <c r="F74" s="22">
        <f>G74+H74</f>
        <v>41287</v>
      </c>
      <c r="G74" s="22">
        <v>0</v>
      </c>
      <c r="H74" s="22">
        <v>41287</v>
      </c>
      <c r="I74" s="22">
        <v>41287</v>
      </c>
      <c r="J74" s="22">
        <v>0</v>
      </c>
      <c r="K74" s="22">
        <f>F74-I74-J74</f>
        <v>0</v>
      </c>
    </row>
    <row r="75" spans="1:11" s="7" customFormat="1" ht="33" x14ac:dyDescent="0.25">
      <c r="A75" s="21" t="s">
        <v>209</v>
      </c>
      <c r="B75" s="21" t="s">
        <v>210</v>
      </c>
      <c r="C75" s="21" t="s">
        <v>211</v>
      </c>
      <c r="D75" s="22">
        <v>0</v>
      </c>
      <c r="E75" s="22">
        <v>0</v>
      </c>
      <c r="F75" s="22">
        <f>G75+H75</f>
        <v>4477</v>
      </c>
      <c r="G75" s="22">
        <v>0</v>
      </c>
      <c r="H75" s="22">
        <v>4477</v>
      </c>
      <c r="I75" s="22">
        <v>4477</v>
      </c>
      <c r="J75" s="22">
        <v>0</v>
      </c>
      <c r="K75" s="22">
        <f>F75-I75-J75</f>
        <v>0</v>
      </c>
    </row>
    <row r="76" spans="1:11" s="7" customFormat="1" ht="22.5" x14ac:dyDescent="0.25">
      <c r="A76" s="21" t="s">
        <v>212</v>
      </c>
      <c r="B76" s="21" t="s">
        <v>213</v>
      </c>
      <c r="C76" s="21" t="s">
        <v>214</v>
      </c>
      <c r="D76" s="22">
        <v>4650000</v>
      </c>
      <c r="E76" s="22">
        <v>8919000</v>
      </c>
      <c r="F76" s="22">
        <f>G76+H76</f>
        <v>6946058</v>
      </c>
      <c r="G76" s="22">
        <v>0</v>
      </c>
      <c r="H76" s="22">
        <v>6946058</v>
      </c>
      <c r="I76" s="22">
        <v>6946058</v>
      </c>
      <c r="J76" s="22">
        <v>0</v>
      </c>
      <c r="K76" s="22">
        <f>F76-I76-J76</f>
        <v>0</v>
      </c>
    </row>
    <row r="77" spans="1:11" s="7" customFormat="1" ht="33" x14ac:dyDescent="0.25">
      <c r="A77" s="21" t="s">
        <v>215</v>
      </c>
      <c r="B77" s="21" t="s">
        <v>216</v>
      </c>
      <c r="C77" s="21" t="s">
        <v>217</v>
      </c>
      <c r="D77" s="22">
        <f>+D78+D79+D80</f>
        <v>0</v>
      </c>
      <c r="E77" s="22">
        <f>+E78+E79+E80</f>
        <v>755800</v>
      </c>
      <c r="F77" s="22">
        <f>G77+H77</f>
        <v>631626</v>
      </c>
      <c r="G77" s="22">
        <f>+G78+G79+G80</f>
        <v>0</v>
      </c>
      <c r="H77" s="22">
        <f>+H78+H79+H80</f>
        <v>631626</v>
      </c>
      <c r="I77" s="22">
        <f>+I78+I79+I80</f>
        <v>631626</v>
      </c>
      <c r="J77" s="22">
        <f>+J78+J79+J80</f>
        <v>0</v>
      </c>
      <c r="K77" s="22">
        <f>F77-I77-J77</f>
        <v>0</v>
      </c>
    </row>
    <row r="78" spans="1:11" s="7" customFormat="1" ht="33" x14ac:dyDescent="0.25">
      <c r="A78" s="21" t="s">
        <v>218</v>
      </c>
      <c r="B78" s="21" t="s">
        <v>219</v>
      </c>
      <c r="C78" s="21" t="s">
        <v>220</v>
      </c>
      <c r="D78" s="22">
        <v>0</v>
      </c>
      <c r="E78" s="22">
        <v>700000</v>
      </c>
      <c r="F78" s="22">
        <f>G78+H78</f>
        <v>500000</v>
      </c>
      <c r="G78" s="22">
        <v>0</v>
      </c>
      <c r="H78" s="22">
        <v>500000</v>
      </c>
      <c r="I78" s="22">
        <v>500000</v>
      </c>
      <c r="J78" s="22">
        <v>0</v>
      </c>
      <c r="K78" s="22">
        <f>F78-I78-J78</f>
        <v>0</v>
      </c>
    </row>
    <row r="79" spans="1:11" s="7" customFormat="1" ht="22.5" x14ac:dyDescent="0.25">
      <c r="A79" s="21" t="s">
        <v>221</v>
      </c>
      <c r="B79" s="21" t="s">
        <v>222</v>
      </c>
      <c r="C79" s="21" t="s">
        <v>223</v>
      </c>
      <c r="D79" s="22">
        <v>0</v>
      </c>
      <c r="E79" s="22">
        <v>23800</v>
      </c>
      <c r="F79" s="22">
        <f>G79+H79</f>
        <v>100486</v>
      </c>
      <c r="G79" s="22">
        <v>0</v>
      </c>
      <c r="H79" s="22">
        <v>100486</v>
      </c>
      <c r="I79" s="22">
        <v>100486</v>
      </c>
      <c r="J79" s="22">
        <v>0</v>
      </c>
      <c r="K79" s="22">
        <f>F79-I79-J79</f>
        <v>0</v>
      </c>
    </row>
    <row r="80" spans="1:11" s="7" customFormat="1" ht="43.5" x14ac:dyDescent="0.25">
      <c r="A80" s="21" t="s">
        <v>224</v>
      </c>
      <c r="B80" s="21" t="s">
        <v>225</v>
      </c>
      <c r="C80" s="21" t="s">
        <v>226</v>
      </c>
      <c r="D80" s="22">
        <v>0</v>
      </c>
      <c r="E80" s="22">
        <v>32000</v>
      </c>
      <c r="F80" s="22">
        <f>G80+H80</f>
        <v>31140</v>
      </c>
      <c r="G80" s="22">
        <v>0</v>
      </c>
      <c r="H80" s="22">
        <v>31140</v>
      </c>
      <c r="I80" s="22">
        <v>31140</v>
      </c>
      <c r="J80" s="22">
        <v>0</v>
      </c>
      <c r="K80" s="22">
        <f>F80-I80-J80</f>
        <v>0</v>
      </c>
    </row>
    <row r="81" spans="1:12" s="7" customFormat="1" ht="33" x14ac:dyDescent="0.25">
      <c r="A81" s="21" t="s">
        <v>227</v>
      </c>
      <c r="B81" s="21" t="s">
        <v>228</v>
      </c>
      <c r="C81" s="21" t="s">
        <v>229</v>
      </c>
      <c r="D81" s="22">
        <f>+D82</f>
        <v>0</v>
      </c>
      <c r="E81" s="22">
        <f>+E82</f>
        <v>302700</v>
      </c>
      <c r="F81" s="22">
        <f>G81+H81</f>
        <v>225530</v>
      </c>
      <c r="G81" s="22">
        <f>+G82</f>
        <v>0</v>
      </c>
      <c r="H81" s="22">
        <f>+H82</f>
        <v>225530</v>
      </c>
      <c r="I81" s="22">
        <f>+I82</f>
        <v>225530</v>
      </c>
      <c r="J81" s="22">
        <f>+J82</f>
        <v>0</v>
      </c>
      <c r="K81" s="22">
        <f>F81-I81-J81</f>
        <v>0</v>
      </c>
    </row>
    <row r="82" spans="1:12" s="7" customFormat="1" ht="33" x14ac:dyDescent="0.25">
      <c r="A82" s="21" t="s">
        <v>230</v>
      </c>
      <c r="B82" s="21" t="s">
        <v>231</v>
      </c>
      <c r="C82" s="21" t="s">
        <v>232</v>
      </c>
      <c r="D82" s="22">
        <f>D83</f>
        <v>0</v>
      </c>
      <c r="E82" s="22">
        <f>E83</f>
        <v>302700</v>
      </c>
      <c r="F82" s="22">
        <f>G82+H82</f>
        <v>225530</v>
      </c>
      <c r="G82" s="22">
        <f>G83</f>
        <v>0</v>
      </c>
      <c r="H82" s="22">
        <f>H83</f>
        <v>225530</v>
      </c>
      <c r="I82" s="22">
        <f>I83</f>
        <v>225530</v>
      </c>
      <c r="J82" s="22">
        <f>J83</f>
        <v>0</v>
      </c>
      <c r="K82" s="22">
        <f>F82-I82-J82</f>
        <v>0</v>
      </c>
    </row>
    <row r="83" spans="1:12" s="7" customFormat="1" ht="22.5" x14ac:dyDescent="0.25">
      <c r="A83" s="21" t="s">
        <v>233</v>
      </c>
      <c r="B83" s="21" t="s">
        <v>234</v>
      </c>
      <c r="C83" s="21" t="s">
        <v>235</v>
      </c>
      <c r="D83" s="22">
        <v>0</v>
      </c>
      <c r="E83" s="22">
        <v>302700</v>
      </c>
      <c r="F83" s="22">
        <f>G83+H83</f>
        <v>225530</v>
      </c>
      <c r="G83" s="22">
        <v>0</v>
      </c>
      <c r="H83" s="22">
        <v>225530</v>
      </c>
      <c r="I83" s="22">
        <v>225530</v>
      </c>
      <c r="J83" s="22">
        <v>0</v>
      </c>
      <c r="K83" s="22">
        <f>F83-I83-J83</f>
        <v>0</v>
      </c>
    </row>
    <row r="84" spans="1:12" s="7" customFormat="1" x14ac:dyDescent="0.25">
      <c r="A84" s="19"/>
      <c r="B84" s="19"/>
      <c r="C84" s="19"/>
      <c r="D84" s="20"/>
      <c r="E84" s="20"/>
      <c r="F84" s="20"/>
      <c r="G84" s="20"/>
      <c r="H84" s="20"/>
      <c r="I84" s="20"/>
      <c r="J84" s="20"/>
      <c r="K84" s="20"/>
    </row>
    <row r="85" spans="1:12" x14ac:dyDescent="0.25">
      <c r="A85" s="24" t="s">
        <v>236</v>
      </c>
      <c r="B85" s="24"/>
      <c r="C85" s="24"/>
      <c r="D85" s="24"/>
      <c r="E85" s="24" t="s">
        <v>238</v>
      </c>
      <c r="F85" s="24"/>
      <c r="G85" s="24"/>
      <c r="H85" s="24"/>
      <c r="I85" s="24" t="s">
        <v>239</v>
      </c>
      <c r="J85" s="24"/>
      <c r="K85" s="24"/>
      <c r="L85" s="24"/>
    </row>
    <row r="86" spans="1:12" x14ac:dyDescent="0.25">
      <c r="A86" s="3" t="s">
        <v>237</v>
      </c>
      <c r="B86" s="3"/>
      <c r="C86" s="3"/>
      <c r="D86" s="3"/>
      <c r="E86" s="3"/>
      <c r="F86" s="3"/>
      <c r="G86" s="3"/>
      <c r="H86" s="3"/>
      <c r="I86" s="3" t="s">
        <v>240</v>
      </c>
      <c r="J86" s="3"/>
      <c r="K86" s="3"/>
      <c r="L86" s="3"/>
    </row>
    <row r="169" spans="1:20" x14ac:dyDescent="0.25">
      <c r="A169" s="23"/>
      <c r="B169" s="23"/>
      <c r="C169" s="23"/>
      <c r="D169" s="23"/>
      <c r="I169" s="23"/>
      <c r="J169" s="23"/>
      <c r="K169" s="23"/>
      <c r="L169" s="23"/>
      <c r="Q169" s="23"/>
      <c r="R169" s="23"/>
      <c r="S169" s="23"/>
      <c r="T169" s="23"/>
    </row>
  </sheetData>
  <mergeCells count="23">
    <mergeCell ref="A85:D85"/>
    <mergeCell ref="A86:D86"/>
    <mergeCell ref="E85:H85"/>
    <mergeCell ref="E86:H86"/>
    <mergeCell ref="I85:L85"/>
    <mergeCell ref="I86:L86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241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ht="22.5" x14ac:dyDescent="0.25">
      <c r="A12" s="21" t="s">
        <v>20</v>
      </c>
      <c r="B12" s="21" t="s">
        <v>242</v>
      </c>
      <c r="C12" s="21" t="s">
        <v>22</v>
      </c>
      <c r="D12" s="22">
        <f>D13+D66</f>
        <v>5297610</v>
      </c>
      <c r="E12" s="22">
        <f>E13+E66</f>
        <v>5688510</v>
      </c>
      <c r="F12" s="22">
        <f>G12+H12</f>
        <v>6603139</v>
      </c>
      <c r="G12" s="22">
        <f>G13+G66</f>
        <v>1216649</v>
      </c>
      <c r="H12" s="22">
        <f>H13+H66</f>
        <v>5386490</v>
      </c>
      <c r="I12" s="22">
        <f>I13+I66</f>
        <v>5224261</v>
      </c>
      <c r="J12" s="22">
        <f>J13+J66</f>
        <v>6048</v>
      </c>
      <c r="K12" s="22">
        <f>F12-I12-J12</f>
        <v>1372830</v>
      </c>
    </row>
    <row r="13" spans="1:11" s="7" customFormat="1" x14ac:dyDescent="0.25">
      <c r="A13" s="21" t="s">
        <v>23</v>
      </c>
      <c r="B13" s="21" t="s">
        <v>27</v>
      </c>
      <c r="C13" s="21" t="s">
        <v>28</v>
      </c>
      <c r="D13" s="22">
        <f>D14+D50</f>
        <v>5297610</v>
      </c>
      <c r="E13" s="22">
        <f>E14+E50</f>
        <v>4956510</v>
      </c>
      <c r="F13" s="22">
        <f>G13+H13</f>
        <v>6067522</v>
      </c>
      <c r="G13" s="22">
        <f>G14+G50</f>
        <v>1216649</v>
      </c>
      <c r="H13" s="22">
        <f>H14+H50</f>
        <v>4850873</v>
      </c>
      <c r="I13" s="22">
        <f>I14+I50</f>
        <v>4688644</v>
      </c>
      <c r="J13" s="22">
        <f>J14+J50</f>
        <v>6048</v>
      </c>
      <c r="K13" s="22">
        <f>F13-I13-J13</f>
        <v>1372830</v>
      </c>
    </row>
    <row r="14" spans="1:11" s="7" customFormat="1" ht="22.5" x14ac:dyDescent="0.25">
      <c r="A14" s="21" t="s">
        <v>26</v>
      </c>
      <c r="B14" s="21" t="s">
        <v>30</v>
      </c>
      <c r="C14" s="21" t="s">
        <v>31</v>
      </c>
      <c r="D14" s="22">
        <f>D15+D26+D37+D47</f>
        <v>5606960</v>
      </c>
      <c r="E14" s="22">
        <f>E15+E26+E37+E47</f>
        <v>5855060</v>
      </c>
      <c r="F14" s="22">
        <f>G14+H14</f>
        <v>6455624</v>
      </c>
      <c r="G14" s="22">
        <f>G15+G26+G37+G47</f>
        <v>654286</v>
      </c>
      <c r="H14" s="22">
        <f>H15+H26+H37+H47</f>
        <v>5801338</v>
      </c>
      <c r="I14" s="22">
        <f>I15+I26+I37+I47</f>
        <v>5603052</v>
      </c>
      <c r="J14" s="22">
        <f>J15+J26+J37+J47</f>
        <v>6048</v>
      </c>
      <c r="K14" s="22">
        <f>F14-I14-J14</f>
        <v>846524</v>
      </c>
    </row>
    <row r="15" spans="1:11" s="7" customFormat="1" ht="22.5" x14ac:dyDescent="0.25">
      <c r="A15" s="21" t="s">
        <v>29</v>
      </c>
      <c r="B15" s="21" t="s">
        <v>33</v>
      </c>
      <c r="C15" s="21" t="s">
        <v>34</v>
      </c>
      <c r="D15" s="22">
        <f>+D16+D23</f>
        <v>836600</v>
      </c>
      <c r="E15" s="22">
        <f>+E16+E23</f>
        <v>840300</v>
      </c>
      <c r="F15" s="22">
        <f>G15+H15</f>
        <v>963519</v>
      </c>
      <c r="G15" s="22">
        <f>+G16+G23</f>
        <v>0</v>
      </c>
      <c r="H15" s="22">
        <f>+H16+H23</f>
        <v>963519</v>
      </c>
      <c r="I15" s="22">
        <f>+I16+I23</f>
        <v>963519</v>
      </c>
      <c r="J15" s="22">
        <f>+J16+J23</f>
        <v>0</v>
      </c>
      <c r="K15" s="22">
        <f>F15-I15-J15</f>
        <v>0</v>
      </c>
    </row>
    <row r="16" spans="1:11" s="7" customFormat="1" ht="33" x14ac:dyDescent="0.25">
      <c r="A16" s="21" t="s">
        <v>243</v>
      </c>
      <c r="B16" s="21" t="s">
        <v>36</v>
      </c>
      <c r="C16" s="21" t="s">
        <v>37</v>
      </c>
      <c r="D16" s="22">
        <f>D17+D19</f>
        <v>836000</v>
      </c>
      <c r="E16" s="22">
        <f>E17+E19</f>
        <v>839700</v>
      </c>
      <c r="F16" s="22">
        <f>G16+H16</f>
        <v>963519</v>
      </c>
      <c r="G16" s="22">
        <f>G17+G19</f>
        <v>0</v>
      </c>
      <c r="H16" s="22">
        <f>H17+H19</f>
        <v>963519</v>
      </c>
      <c r="I16" s="22">
        <f>I17+I19</f>
        <v>963519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35</v>
      </c>
      <c r="B17" s="21" t="s">
        <v>39</v>
      </c>
      <c r="C17" s="21" t="s">
        <v>40</v>
      </c>
      <c r="D17" s="22">
        <f>+D18</f>
        <v>0</v>
      </c>
      <c r="E17" s="22">
        <f>+E18</f>
        <v>3700</v>
      </c>
      <c r="F17" s="22">
        <f>G17+H17</f>
        <v>4228</v>
      </c>
      <c r="G17" s="22">
        <f>+G18</f>
        <v>0</v>
      </c>
      <c r="H17" s="22">
        <f>+H18</f>
        <v>4228</v>
      </c>
      <c r="I17" s="22">
        <f>+I18</f>
        <v>4228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244</v>
      </c>
      <c r="B18" s="21" t="s">
        <v>42</v>
      </c>
      <c r="C18" s="21" t="s">
        <v>43</v>
      </c>
      <c r="D18" s="22">
        <v>0</v>
      </c>
      <c r="E18" s="22">
        <v>3700</v>
      </c>
      <c r="F18" s="22">
        <f>G18+H18</f>
        <v>4228</v>
      </c>
      <c r="G18" s="22">
        <v>0</v>
      </c>
      <c r="H18" s="22">
        <v>4228</v>
      </c>
      <c r="I18" s="22">
        <v>4228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41</v>
      </c>
      <c r="B19" s="21" t="s">
        <v>45</v>
      </c>
      <c r="C19" s="21" t="s">
        <v>46</v>
      </c>
      <c r="D19" s="22">
        <f>D20+D21+D22</f>
        <v>836000</v>
      </c>
      <c r="E19" s="22">
        <f>E20+E21+E22</f>
        <v>836000</v>
      </c>
      <c r="F19" s="22">
        <f>G19+H19</f>
        <v>959291</v>
      </c>
      <c r="G19" s="22">
        <f>G20+G21+G22</f>
        <v>0</v>
      </c>
      <c r="H19" s="22">
        <f>H20+H21+H22</f>
        <v>959291</v>
      </c>
      <c r="I19" s="22">
        <f>I20+I21+I22</f>
        <v>959291</v>
      </c>
      <c r="J19" s="22">
        <f>J20+J21+J22</f>
        <v>0</v>
      </c>
      <c r="K19" s="22">
        <f>F19-I19-J19</f>
        <v>0</v>
      </c>
    </row>
    <row r="20" spans="1:11" s="7" customFormat="1" x14ac:dyDescent="0.25">
      <c r="A20" s="21" t="s">
        <v>44</v>
      </c>
      <c r="B20" s="21" t="s">
        <v>48</v>
      </c>
      <c r="C20" s="21" t="s">
        <v>49</v>
      </c>
      <c r="D20" s="22">
        <v>557000</v>
      </c>
      <c r="E20" s="22">
        <v>557000</v>
      </c>
      <c r="F20" s="22">
        <f>G20+H20</f>
        <v>373070</v>
      </c>
      <c r="G20" s="22">
        <v>0</v>
      </c>
      <c r="H20" s="22">
        <v>373070</v>
      </c>
      <c r="I20" s="22">
        <v>373070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47</v>
      </c>
      <c r="B21" s="21" t="s">
        <v>51</v>
      </c>
      <c r="C21" s="21" t="s">
        <v>52</v>
      </c>
      <c r="D21" s="22">
        <v>279000</v>
      </c>
      <c r="E21" s="22">
        <v>279000</v>
      </c>
      <c r="F21" s="22">
        <f>G21+H21</f>
        <v>426736</v>
      </c>
      <c r="G21" s="22">
        <v>0</v>
      </c>
      <c r="H21" s="22">
        <v>426736</v>
      </c>
      <c r="I21" s="22">
        <v>426736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50</v>
      </c>
      <c r="B22" s="21" t="s">
        <v>54</v>
      </c>
      <c r="C22" s="21" t="s">
        <v>55</v>
      </c>
      <c r="D22" s="22">
        <v>0</v>
      </c>
      <c r="E22" s="22">
        <v>0</v>
      </c>
      <c r="F22" s="22">
        <f>G22+H22</f>
        <v>159485</v>
      </c>
      <c r="G22" s="22">
        <v>0</v>
      </c>
      <c r="H22" s="22">
        <v>159485</v>
      </c>
      <c r="I22" s="22">
        <v>159485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57</v>
      </c>
      <c r="C23" s="21" t="s">
        <v>58</v>
      </c>
      <c r="D23" s="22">
        <f>D24</f>
        <v>600</v>
      </c>
      <c r="E23" s="22">
        <f>E24</f>
        <v>600</v>
      </c>
      <c r="F23" s="22">
        <f>G23+H23</f>
        <v>0</v>
      </c>
      <c r="G23" s="22">
        <f>G24</f>
        <v>0</v>
      </c>
      <c r="H23" s="22">
        <f>H24</f>
        <v>0</v>
      </c>
      <c r="I23" s="22">
        <f>I24</f>
        <v>0</v>
      </c>
      <c r="J23" s="22">
        <f>J24</f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60</v>
      </c>
      <c r="C24" s="21" t="s">
        <v>61</v>
      </c>
      <c r="D24" s="22">
        <f>D25</f>
        <v>600</v>
      </c>
      <c r="E24" s="22">
        <f>E25</f>
        <v>600</v>
      </c>
      <c r="F24" s="22">
        <f>G24+H24</f>
        <v>0</v>
      </c>
      <c r="G24" s="22">
        <f>G25</f>
        <v>0</v>
      </c>
      <c r="H24" s="22">
        <f>H25</f>
        <v>0</v>
      </c>
      <c r="I24" s="22">
        <f>I25</f>
        <v>0</v>
      </c>
      <c r="J24" s="22">
        <f>J25</f>
        <v>0</v>
      </c>
      <c r="K24" s="22">
        <f>F24-I24-J24</f>
        <v>0</v>
      </c>
    </row>
    <row r="25" spans="1:11" s="7" customFormat="1" ht="22.5" x14ac:dyDescent="0.25">
      <c r="A25" s="21" t="s">
        <v>59</v>
      </c>
      <c r="B25" s="21" t="s">
        <v>63</v>
      </c>
      <c r="C25" s="21" t="s">
        <v>64</v>
      </c>
      <c r="D25" s="22">
        <v>600</v>
      </c>
      <c r="E25" s="22">
        <v>600</v>
      </c>
      <c r="F25" s="22">
        <f>G25+H25</f>
        <v>0</v>
      </c>
      <c r="G25" s="22">
        <v>0</v>
      </c>
      <c r="H25" s="22">
        <v>0</v>
      </c>
      <c r="I25" s="22">
        <v>0</v>
      </c>
      <c r="J25" s="22">
        <v>0</v>
      </c>
      <c r="K25" s="22">
        <f>F25-I25-J25</f>
        <v>0</v>
      </c>
    </row>
    <row r="26" spans="1:11" s="7" customFormat="1" ht="22.5" x14ac:dyDescent="0.25">
      <c r="A26" s="21" t="s">
        <v>62</v>
      </c>
      <c r="B26" s="21" t="s">
        <v>66</v>
      </c>
      <c r="C26" s="21" t="s">
        <v>67</v>
      </c>
      <c r="D26" s="22">
        <f>D27</f>
        <v>629660</v>
      </c>
      <c r="E26" s="22">
        <f>E27</f>
        <v>631460</v>
      </c>
      <c r="F26" s="22">
        <f>G26+H26</f>
        <v>1071413</v>
      </c>
      <c r="G26" s="22">
        <f>G27</f>
        <v>580449</v>
      </c>
      <c r="H26" s="22">
        <f>H27</f>
        <v>490964</v>
      </c>
      <c r="I26" s="22">
        <f>I27</f>
        <v>324419</v>
      </c>
      <c r="J26" s="22">
        <f>J27</f>
        <v>6048</v>
      </c>
      <c r="K26" s="22">
        <f>F26-I26-J26</f>
        <v>740946</v>
      </c>
    </row>
    <row r="27" spans="1:11" s="7" customFormat="1" ht="22.5" x14ac:dyDescent="0.25">
      <c r="A27" s="21" t="s">
        <v>65</v>
      </c>
      <c r="B27" s="21" t="s">
        <v>69</v>
      </c>
      <c r="C27" s="21" t="s">
        <v>70</v>
      </c>
      <c r="D27" s="22">
        <f>D28+D31+D35+D36</f>
        <v>629660</v>
      </c>
      <c r="E27" s="22">
        <f>E28+E31+E35+E36</f>
        <v>631460</v>
      </c>
      <c r="F27" s="22">
        <f>G27+H27</f>
        <v>1071413</v>
      </c>
      <c r="G27" s="22">
        <f>G28+G31+G35+G36</f>
        <v>580449</v>
      </c>
      <c r="H27" s="22">
        <f>H28+H31+H35+H36</f>
        <v>490964</v>
      </c>
      <c r="I27" s="22">
        <f>I28+I31+I35+I36</f>
        <v>324419</v>
      </c>
      <c r="J27" s="22">
        <f>J28+J31+J35+J36</f>
        <v>6048</v>
      </c>
      <c r="K27" s="22">
        <f>F27-I27-J27</f>
        <v>740946</v>
      </c>
    </row>
    <row r="28" spans="1:11" s="7" customFormat="1" ht="22.5" x14ac:dyDescent="0.25">
      <c r="A28" s="21" t="s">
        <v>68</v>
      </c>
      <c r="B28" s="21" t="s">
        <v>72</v>
      </c>
      <c r="C28" s="21" t="s">
        <v>73</v>
      </c>
      <c r="D28" s="22">
        <f>D29+D30</f>
        <v>92600</v>
      </c>
      <c r="E28" s="22">
        <f>E29+E30</f>
        <v>92600</v>
      </c>
      <c r="F28" s="22">
        <f>G28+H28</f>
        <v>94300</v>
      </c>
      <c r="G28" s="22">
        <f>G29+G30</f>
        <v>49746</v>
      </c>
      <c r="H28" s="22">
        <f>H29+H30</f>
        <v>44554</v>
      </c>
      <c r="I28" s="22">
        <f>I29+I30</f>
        <v>47703</v>
      </c>
      <c r="J28" s="22">
        <f>J29+J30</f>
        <v>0</v>
      </c>
      <c r="K28" s="22">
        <f>F28-I28-J28</f>
        <v>46597</v>
      </c>
    </row>
    <row r="29" spans="1:11" s="7" customFormat="1" x14ac:dyDescent="0.25">
      <c r="A29" s="21" t="s">
        <v>71</v>
      </c>
      <c r="B29" s="21" t="s">
        <v>75</v>
      </c>
      <c r="C29" s="21" t="s">
        <v>76</v>
      </c>
      <c r="D29" s="22">
        <v>72600</v>
      </c>
      <c r="E29" s="22">
        <v>72600</v>
      </c>
      <c r="F29" s="22">
        <f>G29+H29</f>
        <v>75563</v>
      </c>
      <c r="G29" s="22">
        <v>39264</v>
      </c>
      <c r="H29" s="22">
        <v>36299</v>
      </c>
      <c r="I29" s="22">
        <v>29250</v>
      </c>
      <c r="J29" s="22">
        <v>0</v>
      </c>
      <c r="K29" s="22">
        <f>F29-I29-J29</f>
        <v>46313</v>
      </c>
    </row>
    <row r="30" spans="1:11" s="7" customFormat="1" x14ac:dyDescent="0.25">
      <c r="A30" s="21" t="s">
        <v>74</v>
      </c>
      <c r="B30" s="21" t="s">
        <v>78</v>
      </c>
      <c r="C30" s="21" t="s">
        <v>79</v>
      </c>
      <c r="D30" s="22">
        <v>20000</v>
      </c>
      <c r="E30" s="22">
        <v>20000</v>
      </c>
      <c r="F30" s="22">
        <f>G30+H30</f>
        <v>18737</v>
      </c>
      <c r="G30" s="22">
        <v>10482</v>
      </c>
      <c r="H30" s="22">
        <v>8255</v>
      </c>
      <c r="I30" s="22">
        <v>18453</v>
      </c>
      <c r="J30" s="22">
        <v>0</v>
      </c>
      <c r="K30" s="22">
        <f>F30-I30-J30</f>
        <v>284</v>
      </c>
    </row>
    <row r="31" spans="1:11" s="7" customFormat="1" ht="22.5" x14ac:dyDescent="0.25">
      <c r="A31" s="21" t="s">
        <v>77</v>
      </c>
      <c r="B31" s="21" t="s">
        <v>81</v>
      </c>
      <c r="C31" s="21" t="s">
        <v>82</v>
      </c>
      <c r="D31" s="22">
        <f>D32+D33+D34</f>
        <v>532060</v>
      </c>
      <c r="E31" s="22">
        <f>E32+E33+E34</f>
        <v>532060</v>
      </c>
      <c r="F31" s="22">
        <f>G31+H31</f>
        <v>966990</v>
      </c>
      <c r="G31" s="22">
        <f>G32+G33+G34</f>
        <v>526821</v>
      </c>
      <c r="H31" s="22">
        <f>H32+H33+H34</f>
        <v>440169</v>
      </c>
      <c r="I31" s="22">
        <f>I32+I33+I34</f>
        <v>270013</v>
      </c>
      <c r="J31" s="22">
        <f>J32+J33+J34</f>
        <v>6048</v>
      </c>
      <c r="K31" s="22">
        <f>F31-I31-J31</f>
        <v>690929</v>
      </c>
    </row>
    <row r="32" spans="1:11" s="7" customFormat="1" ht="22.5" x14ac:dyDescent="0.25">
      <c r="A32" s="21" t="s">
        <v>80</v>
      </c>
      <c r="B32" s="21" t="s">
        <v>84</v>
      </c>
      <c r="C32" s="21" t="s">
        <v>85</v>
      </c>
      <c r="D32" s="22">
        <v>180060</v>
      </c>
      <c r="E32" s="22">
        <v>180060</v>
      </c>
      <c r="F32" s="22">
        <f>G32+H32</f>
        <v>245526</v>
      </c>
      <c r="G32" s="22">
        <v>129414</v>
      </c>
      <c r="H32" s="22">
        <v>116112</v>
      </c>
      <c r="I32" s="22">
        <v>74620</v>
      </c>
      <c r="J32" s="22">
        <v>0</v>
      </c>
      <c r="K32" s="22">
        <f>F32-I32-J32</f>
        <v>170906</v>
      </c>
    </row>
    <row r="33" spans="1:11" s="7" customFormat="1" ht="22.5" x14ac:dyDescent="0.25">
      <c r="A33" s="21" t="s">
        <v>83</v>
      </c>
      <c r="B33" s="21" t="s">
        <v>87</v>
      </c>
      <c r="C33" s="21" t="s">
        <v>88</v>
      </c>
      <c r="D33" s="22">
        <v>21000</v>
      </c>
      <c r="E33" s="22">
        <v>21000</v>
      </c>
      <c r="F33" s="22">
        <f>G33+H33</f>
        <v>30934</v>
      </c>
      <c r="G33" s="22">
        <v>30934</v>
      </c>
      <c r="H33" s="22">
        <v>0</v>
      </c>
      <c r="I33" s="22">
        <v>6751</v>
      </c>
      <c r="J33" s="22">
        <v>6048</v>
      </c>
      <c r="K33" s="22">
        <f>F33-I33-J33</f>
        <v>18135</v>
      </c>
    </row>
    <row r="34" spans="1:11" s="7" customFormat="1" x14ac:dyDescent="0.25">
      <c r="A34" s="21" t="s">
        <v>86</v>
      </c>
      <c r="B34" s="21" t="s">
        <v>90</v>
      </c>
      <c r="C34" s="21" t="s">
        <v>91</v>
      </c>
      <c r="D34" s="22">
        <v>331000</v>
      </c>
      <c r="E34" s="22">
        <v>331000</v>
      </c>
      <c r="F34" s="22">
        <f>G34+H34</f>
        <v>690530</v>
      </c>
      <c r="G34" s="22">
        <v>366473</v>
      </c>
      <c r="H34" s="22">
        <v>324057</v>
      </c>
      <c r="I34" s="22">
        <v>188642</v>
      </c>
      <c r="J34" s="22">
        <v>0</v>
      </c>
      <c r="K34" s="22">
        <f>F34-I34-J34</f>
        <v>501888</v>
      </c>
    </row>
    <row r="35" spans="1:11" s="7" customFormat="1" x14ac:dyDescent="0.25">
      <c r="A35" s="21" t="s">
        <v>89</v>
      </c>
      <c r="B35" s="21" t="s">
        <v>93</v>
      </c>
      <c r="C35" s="21" t="s">
        <v>94</v>
      </c>
      <c r="D35" s="22">
        <v>0</v>
      </c>
      <c r="E35" s="22">
        <v>1100</v>
      </c>
      <c r="F35" s="22">
        <f>G35+H35</f>
        <v>2169</v>
      </c>
      <c r="G35" s="22">
        <v>0</v>
      </c>
      <c r="H35" s="22">
        <v>2169</v>
      </c>
      <c r="I35" s="22">
        <v>1100</v>
      </c>
      <c r="J35" s="22">
        <v>0</v>
      </c>
      <c r="K35" s="22">
        <f>F35-I35-J35</f>
        <v>1069</v>
      </c>
    </row>
    <row r="36" spans="1:11" s="7" customFormat="1" x14ac:dyDescent="0.25">
      <c r="A36" s="21" t="s">
        <v>92</v>
      </c>
      <c r="B36" s="21" t="s">
        <v>96</v>
      </c>
      <c r="C36" s="21" t="s">
        <v>97</v>
      </c>
      <c r="D36" s="22">
        <v>5000</v>
      </c>
      <c r="E36" s="22">
        <v>5700</v>
      </c>
      <c r="F36" s="22">
        <f>G36+H36</f>
        <v>7954</v>
      </c>
      <c r="G36" s="22">
        <v>3882</v>
      </c>
      <c r="H36" s="22">
        <v>4072</v>
      </c>
      <c r="I36" s="22">
        <v>5603</v>
      </c>
      <c r="J36" s="22">
        <v>0</v>
      </c>
      <c r="K36" s="22">
        <f>F36-I36-J36</f>
        <v>2351</v>
      </c>
    </row>
    <row r="37" spans="1:11" s="7" customFormat="1" ht="22.5" x14ac:dyDescent="0.25">
      <c r="A37" s="21" t="s">
        <v>95</v>
      </c>
      <c r="B37" s="21" t="s">
        <v>99</v>
      </c>
      <c r="C37" s="21" t="s">
        <v>100</v>
      </c>
      <c r="D37" s="22">
        <f>D38+D42</f>
        <v>4092700</v>
      </c>
      <c r="E37" s="22">
        <f>E38+E42</f>
        <v>4335300</v>
      </c>
      <c r="F37" s="22">
        <f>G37+H37</f>
        <v>4397666</v>
      </c>
      <c r="G37" s="22">
        <f>G38+G42</f>
        <v>72553</v>
      </c>
      <c r="H37" s="22">
        <f>H38+H42</f>
        <v>4325113</v>
      </c>
      <c r="I37" s="22">
        <f>I38+I42</f>
        <v>4295690</v>
      </c>
      <c r="J37" s="22">
        <f>J38+J42</f>
        <v>0</v>
      </c>
      <c r="K37" s="22">
        <f>F37-I37-J37</f>
        <v>101976</v>
      </c>
    </row>
    <row r="38" spans="1:11" s="7" customFormat="1" ht="22.5" x14ac:dyDescent="0.25">
      <c r="A38" s="21" t="s">
        <v>98</v>
      </c>
      <c r="B38" s="21" t="s">
        <v>102</v>
      </c>
      <c r="C38" s="21" t="s">
        <v>103</v>
      </c>
      <c r="D38" s="22">
        <f>+D39+D40+D41</f>
        <v>4003000</v>
      </c>
      <c r="E38" s="22">
        <f>+E39+E40+E41</f>
        <v>4244000</v>
      </c>
      <c r="F38" s="22">
        <f>G38+H38</f>
        <v>4244000</v>
      </c>
      <c r="G38" s="22">
        <f>+G39+G40+G41</f>
        <v>0</v>
      </c>
      <c r="H38" s="22">
        <f>+H39+H40+H41</f>
        <v>4244000</v>
      </c>
      <c r="I38" s="22">
        <f>+I39+I40+I41</f>
        <v>4244000</v>
      </c>
      <c r="J38" s="22">
        <f>+J39+J40+J41</f>
        <v>0</v>
      </c>
      <c r="K38" s="22">
        <f>F38-I38-J38</f>
        <v>0</v>
      </c>
    </row>
    <row r="39" spans="1:11" s="7" customFormat="1" ht="43.5" x14ac:dyDescent="0.25">
      <c r="A39" s="21" t="s">
        <v>245</v>
      </c>
      <c r="B39" s="21" t="s">
        <v>105</v>
      </c>
      <c r="C39" s="21" t="s">
        <v>106</v>
      </c>
      <c r="D39" s="22">
        <v>301000</v>
      </c>
      <c r="E39" s="22">
        <v>301000</v>
      </c>
      <c r="F39" s="22">
        <f>G39+H39</f>
        <v>301000</v>
      </c>
      <c r="G39" s="22">
        <v>0</v>
      </c>
      <c r="H39" s="22">
        <v>301000</v>
      </c>
      <c r="I39" s="22">
        <v>301000</v>
      </c>
      <c r="J39" s="22">
        <v>0</v>
      </c>
      <c r="K39" s="22">
        <f>F39-I39-J39</f>
        <v>0</v>
      </c>
    </row>
    <row r="40" spans="1:11" s="7" customFormat="1" ht="22.5" x14ac:dyDescent="0.25">
      <c r="A40" s="21" t="s">
        <v>246</v>
      </c>
      <c r="B40" s="21" t="s">
        <v>108</v>
      </c>
      <c r="C40" s="21" t="s">
        <v>109</v>
      </c>
      <c r="D40" s="22">
        <v>50000</v>
      </c>
      <c r="E40" s="22">
        <v>50000</v>
      </c>
      <c r="F40" s="22">
        <f>G40+H40</f>
        <v>50000</v>
      </c>
      <c r="G40" s="22">
        <v>0</v>
      </c>
      <c r="H40" s="22">
        <v>50000</v>
      </c>
      <c r="I40" s="22">
        <v>50000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107</v>
      </c>
      <c r="B41" s="21" t="s">
        <v>111</v>
      </c>
      <c r="C41" s="21" t="s">
        <v>112</v>
      </c>
      <c r="D41" s="22">
        <v>3652000</v>
      </c>
      <c r="E41" s="22">
        <v>3893000</v>
      </c>
      <c r="F41" s="22">
        <f>G41+H41</f>
        <v>3893000</v>
      </c>
      <c r="G41" s="22">
        <v>0</v>
      </c>
      <c r="H41" s="22">
        <v>3893000</v>
      </c>
      <c r="I41" s="22">
        <v>3893000</v>
      </c>
      <c r="J41" s="22">
        <v>0</v>
      </c>
      <c r="K41" s="22">
        <f>F41-I41-J41</f>
        <v>0</v>
      </c>
    </row>
    <row r="42" spans="1:11" s="7" customFormat="1" ht="33" x14ac:dyDescent="0.25">
      <c r="A42" s="21" t="s">
        <v>247</v>
      </c>
      <c r="B42" s="21" t="s">
        <v>114</v>
      </c>
      <c r="C42" s="21" t="s">
        <v>115</v>
      </c>
      <c r="D42" s="22">
        <f>D43+D46</f>
        <v>89700</v>
      </c>
      <c r="E42" s="22">
        <f>E43+E46</f>
        <v>91300</v>
      </c>
      <c r="F42" s="22">
        <f>G42+H42</f>
        <v>153666</v>
      </c>
      <c r="G42" s="22">
        <f>G43+G46</f>
        <v>72553</v>
      </c>
      <c r="H42" s="22">
        <f>H43+H46</f>
        <v>81113</v>
      </c>
      <c r="I42" s="22">
        <f>I43+I46</f>
        <v>51690</v>
      </c>
      <c r="J42" s="22">
        <f>J43+J46</f>
        <v>0</v>
      </c>
      <c r="K42" s="22">
        <f>F42-I42-J42</f>
        <v>101976</v>
      </c>
    </row>
    <row r="43" spans="1:11" s="7" customFormat="1" ht="22.5" x14ac:dyDescent="0.25">
      <c r="A43" s="21" t="s">
        <v>248</v>
      </c>
      <c r="B43" s="21" t="s">
        <v>117</v>
      </c>
      <c r="C43" s="21" t="s">
        <v>118</v>
      </c>
      <c r="D43" s="22">
        <f>D44+D45</f>
        <v>89700</v>
      </c>
      <c r="E43" s="22">
        <f>E44+E45</f>
        <v>89700</v>
      </c>
      <c r="F43" s="22">
        <f>G43+H43</f>
        <v>152151</v>
      </c>
      <c r="G43" s="22">
        <f>G44+G45</f>
        <v>72553</v>
      </c>
      <c r="H43" s="22">
        <f>H44+H45</f>
        <v>79598</v>
      </c>
      <c r="I43" s="22">
        <f>I44+I45</f>
        <v>50175</v>
      </c>
      <c r="J43" s="22">
        <f>J44+J45</f>
        <v>0</v>
      </c>
      <c r="K43" s="22">
        <f>F43-I43-J43</f>
        <v>101976</v>
      </c>
    </row>
    <row r="44" spans="1:11" s="7" customFormat="1" ht="22.5" x14ac:dyDescent="0.25">
      <c r="A44" s="21" t="s">
        <v>113</v>
      </c>
      <c r="B44" s="21" t="s">
        <v>120</v>
      </c>
      <c r="C44" s="21" t="s">
        <v>121</v>
      </c>
      <c r="D44" s="22">
        <v>79700</v>
      </c>
      <c r="E44" s="22">
        <v>79700</v>
      </c>
      <c r="F44" s="22">
        <f>G44+H44</f>
        <v>125885</v>
      </c>
      <c r="G44" s="22">
        <v>53269</v>
      </c>
      <c r="H44" s="22">
        <v>72616</v>
      </c>
      <c r="I44" s="22">
        <v>48160</v>
      </c>
      <c r="J44" s="22">
        <v>0</v>
      </c>
      <c r="K44" s="22">
        <f>F44-I44-J44</f>
        <v>77725</v>
      </c>
    </row>
    <row r="45" spans="1:11" s="7" customFormat="1" ht="22.5" x14ac:dyDescent="0.25">
      <c r="A45" s="21" t="s">
        <v>116</v>
      </c>
      <c r="B45" s="21" t="s">
        <v>123</v>
      </c>
      <c r="C45" s="21" t="s">
        <v>124</v>
      </c>
      <c r="D45" s="22">
        <v>10000</v>
      </c>
      <c r="E45" s="22">
        <v>10000</v>
      </c>
      <c r="F45" s="22">
        <f>G45+H45</f>
        <v>26266</v>
      </c>
      <c r="G45" s="22">
        <v>19284</v>
      </c>
      <c r="H45" s="22">
        <v>6982</v>
      </c>
      <c r="I45" s="22">
        <v>2015</v>
      </c>
      <c r="J45" s="22">
        <v>0</v>
      </c>
      <c r="K45" s="22">
        <f>F45-I45-J45</f>
        <v>24251</v>
      </c>
    </row>
    <row r="46" spans="1:11" s="7" customFormat="1" ht="22.5" x14ac:dyDescent="0.25">
      <c r="A46" s="21" t="s">
        <v>119</v>
      </c>
      <c r="B46" s="21" t="s">
        <v>126</v>
      </c>
      <c r="C46" s="21" t="s">
        <v>127</v>
      </c>
      <c r="D46" s="22">
        <v>0</v>
      </c>
      <c r="E46" s="22">
        <v>1600</v>
      </c>
      <c r="F46" s="22">
        <f>G46+H46</f>
        <v>1515</v>
      </c>
      <c r="G46" s="22">
        <v>0</v>
      </c>
      <c r="H46" s="22">
        <v>1515</v>
      </c>
      <c r="I46" s="22">
        <v>1515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125</v>
      </c>
      <c r="B47" s="21" t="s">
        <v>129</v>
      </c>
      <c r="C47" s="21" t="s">
        <v>130</v>
      </c>
      <c r="D47" s="22">
        <f>D48</f>
        <v>48000</v>
      </c>
      <c r="E47" s="22">
        <f>E48</f>
        <v>48000</v>
      </c>
      <c r="F47" s="22">
        <f>G47+H47</f>
        <v>23026</v>
      </c>
      <c r="G47" s="22">
        <f>G48</f>
        <v>1284</v>
      </c>
      <c r="H47" s="22">
        <f>H48</f>
        <v>21742</v>
      </c>
      <c r="I47" s="22">
        <f>I48</f>
        <v>19424</v>
      </c>
      <c r="J47" s="22">
        <f>J48</f>
        <v>0</v>
      </c>
      <c r="K47" s="22">
        <f>F47-I47-J47</f>
        <v>3602</v>
      </c>
    </row>
    <row r="48" spans="1:11" s="7" customFormat="1" x14ac:dyDescent="0.25">
      <c r="A48" s="21" t="s">
        <v>249</v>
      </c>
      <c r="B48" s="21" t="s">
        <v>132</v>
      </c>
      <c r="C48" s="21" t="s">
        <v>133</v>
      </c>
      <c r="D48" s="22">
        <f>D49</f>
        <v>48000</v>
      </c>
      <c r="E48" s="22">
        <f>E49</f>
        <v>48000</v>
      </c>
      <c r="F48" s="22">
        <f>G48+H48</f>
        <v>23026</v>
      </c>
      <c r="G48" s="22">
        <f>G49</f>
        <v>1284</v>
      </c>
      <c r="H48" s="22">
        <f>H49</f>
        <v>21742</v>
      </c>
      <c r="I48" s="22">
        <f>I49</f>
        <v>19424</v>
      </c>
      <c r="J48" s="22">
        <f>J49</f>
        <v>0</v>
      </c>
      <c r="K48" s="22">
        <f>F48-I48-J48</f>
        <v>3602</v>
      </c>
    </row>
    <row r="49" spans="1:11" s="7" customFormat="1" x14ac:dyDescent="0.25">
      <c r="A49" s="21" t="s">
        <v>128</v>
      </c>
      <c r="B49" s="21" t="s">
        <v>135</v>
      </c>
      <c r="C49" s="21" t="s">
        <v>136</v>
      </c>
      <c r="D49" s="22">
        <v>48000</v>
      </c>
      <c r="E49" s="22">
        <v>48000</v>
      </c>
      <c r="F49" s="22">
        <f>G49+H49</f>
        <v>23026</v>
      </c>
      <c r="G49" s="22">
        <v>1284</v>
      </c>
      <c r="H49" s="22">
        <v>21742</v>
      </c>
      <c r="I49" s="22">
        <v>19424</v>
      </c>
      <c r="J49" s="22">
        <v>0</v>
      </c>
      <c r="K49" s="22">
        <f>F49-I49-J49</f>
        <v>3602</v>
      </c>
    </row>
    <row r="50" spans="1:11" s="7" customFormat="1" x14ac:dyDescent="0.25">
      <c r="A50" s="21" t="s">
        <v>131</v>
      </c>
      <c r="B50" s="21" t="s">
        <v>138</v>
      </c>
      <c r="C50" s="21" t="s">
        <v>139</v>
      </c>
      <c r="D50" s="22">
        <f>D51+D55</f>
        <v>-309350</v>
      </c>
      <c r="E50" s="22">
        <f>E51+E55</f>
        <v>-898550</v>
      </c>
      <c r="F50" s="22">
        <f>G50+H50</f>
        <v>-388102</v>
      </c>
      <c r="G50" s="22">
        <f>G51+G55</f>
        <v>562363</v>
      </c>
      <c r="H50" s="22">
        <f>H51+H55</f>
        <v>-950465</v>
      </c>
      <c r="I50" s="22">
        <f>I51+I55</f>
        <v>-914408</v>
      </c>
      <c r="J50" s="22">
        <f>J51+J55</f>
        <v>0</v>
      </c>
      <c r="K50" s="22">
        <f>F50-I50-J50</f>
        <v>526306</v>
      </c>
    </row>
    <row r="51" spans="1:11" s="7" customFormat="1" ht="22.5" x14ac:dyDescent="0.25">
      <c r="A51" s="21" t="s">
        <v>134</v>
      </c>
      <c r="B51" s="21" t="s">
        <v>141</v>
      </c>
      <c r="C51" s="21" t="s">
        <v>142</v>
      </c>
      <c r="D51" s="22">
        <f>D52</f>
        <v>44000</v>
      </c>
      <c r="E51" s="22">
        <f>E52</f>
        <v>44000</v>
      </c>
      <c r="F51" s="22">
        <f>G51+H51</f>
        <v>46355</v>
      </c>
      <c r="G51" s="22">
        <f>G52</f>
        <v>23182</v>
      </c>
      <c r="H51" s="22">
        <f>H52</f>
        <v>23173</v>
      </c>
      <c r="I51" s="22">
        <f>I52</f>
        <v>37829</v>
      </c>
      <c r="J51" s="22">
        <f>J52</f>
        <v>0</v>
      </c>
      <c r="K51" s="22">
        <f>F51-I51-J51</f>
        <v>8526</v>
      </c>
    </row>
    <row r="52" spans="1:11" s="7" customFormat="1" ht="22.5" x14ac:dyDescent="0.25">
      <c r="A52" s="21" t="s">
        <v>137</v>
      </c>
      <c r="B52" s="21" t="s">
        <v>144</v>
      </c>
      <c r="C52" s="21" t="s">
        <v>145</v>
      </c>
      <c r="D52" s="22">
        <f>+D53</f>
        <v>44000</v>
      </c>
      <c r="E52" s="22">
        <f>+E53</f>
        <v>44000</v>
      </c>
      <c r="F52" s="22">
        <f>G52+H52</f>
        <v>46355</v>
      </c>
      <c r="G52" s="22">
        <f>+G53</f>
        <v>23182</v>
      </c>
      <c r="H52" s="22">
        <f>+H53</f>
        <v>23173</v>
      </c>
      <c r="I52" s="22">
        <f>+I53</f>
        <v>37829</v>
      </c>
      <c r="J52" s="22">
        <f>+J53</f>
        <v>0</v>
      </c>
      <c r="K52" s="22">
        <f>F52-I52-J52</f>
        <v>8526</v>
      </c>
    </row>
    <row r="53" spans="1:11" s="7" customFormat="1" x14ac:dyDescent="0.25">
      <c r="A53" s="21" t="s">
        <v>250</v>
      </c>
      <c r="B53" s="21" t="s">
        <v>147</v>
      </c>
      <c r="C53" s="21" t="s">
        <v>148</v>
      </c>
      <c r="D53" s="22">
        <f>D54</f>
        <v>44000</v>
      </c>
      <c r="E53" s="22">
        <f>E54</f>
        <v>44000</v>
      </c>
      <c r="F53" s="22">
        <f>G53+H53</f>
        <v>46355</v>
      </c>
      <c r="G53" s="22">
        <f>G54</f>
        <v>23182</v>
      </c>
      <c r="H53" s="22">
        <f>H54</f>
        <v>23173</v>
      </c>
      <c r="I53" s="22">
        <f>I54</f>
        <v>37829</v>
      </c>
      <c r="J53" s="22">
        <f>J54</f>
        <v>0</v>
      </c>
      <c r="K53" s="22">
        <f>F53-I53-J53</f>
        <v>8526</v>
      </c>
    </row>
    <row r="54" spans="1:11" s="7" customFormat="1" ht="22.5" x14ac:dyDescent="0.25">
      <c r="A54" s="21" t="s">
        <v>251</v>
      </c>
      <c r="B54" s="21" t="s">
        <v>150</v>
      </c>
      <c r="C54" s="21" t="s">
        <v>151</v>
      </c>
      <c r="D54" s="22">
        <v>44000</v>
      </c>
      <c r="E54" s="22">
        <v>44000</v>
      </c>
      <c r="F54" s="22">
        <f>G54+H54</f>
        <v>46355</v>
      </c>
      <c r="G54" s="22">
        <v>23182</v>
      </c>
      <c r="H54" s="22">
        <v>23173</v>
      </c>
      <c r="I54" s="22">
        <v>37829</v>
      </c>
      <c r="J54" s="22">
        <v>0</v>
      </c>
      <c r="K54" s="22">
        <f>F54-I54-J54</f>
        <v>8526</v>
      </c>
    </row>
    <row r="55" spans="1:11" s="7" customFormat="1" ht="22.5" x14ac:dyDescent="0.25">
      <c r="A55" s="21" t="s">
        <v>252</v>
      </c>
      <c r="B55" s="21" t="s">
        <v>153</v>
      </c>
      <c r="C55" s="21" t="s">
        <v>154</v>
      </c>
      <c r="D55" s="22">
        <f>+D56+D60+D63</f>
        <v>-353350</v>
      </c>
      <c r="E55" s="22">
        <f>+E56+E60+E63</f>
        <v>-942550</v>
      </c>
      <c r="F55" s="22">
        <f>G55+H55</f>
        <v>-434457</v>
      </c>
      <c r="G55" s="22">
        <f>+G56+G60+G63</f>
        <v>539181</v>
      </c>
      <c r="H55" s="22">
        <f>+H56+H60+H63</f>
        <v>-973638</v>
      </c>
      <c r="I55" s="22">
        <f>+I56+I60+I63</f>
        <v>-952237</v>
      </c>
      <c r="J55" s="22">
        <f>+J56+J60+J63</f>
        <v>0</v>
      </c>
      <c r="K55" s="22">
        <f>F55-I55-J55</f>
        <v>517780</v>
      </c>
    </row>
    <row r="56" spans="1:11" s="7" customFormat="1" ht="22.5" x14ac:dyDescent="0.25">
      <c r="A56" s="21" t="s">
        <v>253</v>
      </c>
      <c r="B56" s="21" t="s">
        <v>156</v>
      </c>
      <c r="C56" s="21" t="s">
        <v>157</v>
      </c>
      <c r="D56" s="22">
        <f>D57+D59</f>
        <v>499600</v>
      </c>
      <c r="E56" s="22">
        <f>E57+E59</f>
        <v>506400</v>
      </c>
      <c r="F56" s="22">
        <f>G56+H56</f>
        <v>623642</v>
      </c>
      <c r="G56" s="22">
        <f>G57+G59</f>
        <v>539180</v>
      </c>
      <c r="H56" s="22">
        <f>H57+H59</f>
        <v>84462</v>
      </c>
      <c r="I56" s="22">
        <f>I57+I59</f>
        <v>105863</v>
      </c>
      <c r="J56" s="22">
        <f>J57+J59</f>
        <v>0</v>
      </c>
      <c r="K56" s="22">
        <f>F56-I56-J56</f>
        <v>517779</v>
      </c>
    </row>
    <row r="57" spans="1:11" s="7" customFormat="1" ht="22.5" x14ac:dyDescent="0.25">
      <c r="A57" s="21" t="s">
        <v>254</v>
      </c>
      <c r="B57" s="21" t="s">
        <v>159</v>
      </c>
      <c r="C57" s="21" t="s">
        <v>160</v>
      </c>
      <c r="D57" s="22">
        <f>D58</f>
        <v>497800</v>
      </c>
      <c r="E57" s="22">
        <f>E58</f>
        <v>497800</v>
      </c>
      <c r="F57" s="22">
        <f>G57+H57</f>
        <v>615101</v>
      </c>
      <c r="G57" s="22">
        <f>G58</f>
        <v>539180</v>
      </c>
      <c r="H57" s="22">
        <f>H58</f>
        <v>75921</v>
      </c>
      <c r="I57" s="22">
        <f>I58</f>
        <v>97322</v>
      </c>
      <c r="J57" s="22">
        <f>J58</f>
        <v>0</v>
      </c>
      <c r="K57" s="22">
        <f>F57-I57-J57</f>
        <v>517779</v>
      </c>
    </row>
    <row r="58" spans="1:11" s="7" customFormat="1" ht="22.5" x14ac:dyDescent="0.25">
      <c r="A58" s="21" t="s">
        <v>155</v>
      </c>
      <c r="B58" s="21" t="s">
        <v>162</v>
      </c>
      <c r="C58" s="21" t="s">
        <v>163</v>
      </c>
      <c r="D58" s="22">
        <v>497800</v>
      </c>
      <c r="E58" s="22">
        <v>497800</v>
      </c>
      <c r="F58" s="22">
        <f>G58+H58</f>
        <v>615101</v>
      </c>
      <c r="G58" s="22">
        <v>539180</v>
      </c>
      <c r="H58" s="22">
        <v>75921</v>
      </c>
      <c r="I58" s="22">
        <v>97322</v>
      </c>
      <c r="J58" s="22">
        <v>0</v>
      </c>
      <c r="K58" s="22">
        <f>F58-I58-J58</f>
        <v>517779</v>
      </c>
    </row>
    <row r="59" spans="1:11" s="7" customFormat="1" x14ac:dyDescent="0.25">
      <c r="A59" s="21" t="s">
        <v>255</v>
      </c>
      <c r="B59" s="21" t="s">
        <v>165</v>
      </c>
      <c r="C59" s="21" t="s">
        <v>166</v>
      </c>
      <c r="D59" s="22">
        <v>1800</v>
      </c>
      <c r="E59" s="22">
        <v>8600</v>
      </c>
      <c r="F59" s="22">
        <f>G59+H59</f>
        <v>8541</v>
      </c>
      <c r="G59" s="22">
        <v>0</v>
      </c>
      <c r="H59" s="22">
        <v>8541</v>
      </c>
      <c r="I59" s="22">
        <v>8541</v>
      </c>
      <c r="J59" s="22">
        <v>0</v>
      </c>
      <c r="K59" s="22">
        <f>F59-I59-J59</f>
        <v>0</v>
      </c>
    </row>
    <row r="60" spans="1:11" s="7" customFormat="1" ht="33" x14ac:dyDescent="0.25">
      <c r="A60" s="21" t="s">
        <v>256</v>
      </c>
      <c r="B60" s="21" t="s">
        <v>168</v>
      </c>
      <c r="C60" s="21" t="s">
        <v>169</v>
      </c>
      <c r="D60" s="22">
        <f>+D61</f>
        <v>0</v>
      </c>
      <c r="E60" s="22">
        <f>+E61</f>
        <v>0</v>
      </c>
      <c r="F60" s="22">
        <f>G60+H60</f>
        <v>1</v>
      </c>
      <c r="G60" s="22">
        <f>+G61</f>
        <v>1</v>
      </c>
      <c r="H60" s="22">
        <f>+H61</f>
        <v>0</v>
      </c>
      <c r="I60" s="22">
        <f>+I61</f>
        <v>0</v>
      </c>
      <c r="J60" s="22">
        <f>+J61</f>
        <v>0</v>
      </c>
      <c r="K60" s="22">
        <f>F60-I60-J60</f>
        <v>1</v>
      </c>
    </row>
    <row r="61" spans="1:11" s="7" customFormat="1" ht="22.5" x14ac:dyDescent="0.25">
      <c r="A61" s="21" t="s">
        <v>257</v>
      </c>
      <c r="B61" s="21" t="s">
        <v>171</v>
      </c>
      <c r="C61" s="21" t="s">
        <v>172</v>
      </c>
      <c r="D61" s="22">
        <f>+D62</f>
        <v>0</v>
      </c>
      <c r="E61" s="22">
        <f>+E62</f>
        <v>0</v>
      </c>
      <c r="F61" s="22">
        <f>G61+H61</f>
        <v>1</v>
      </c>
      <c r="G61" s="22">
        <f>+G62</f>
        <v>1</v>
      </c>
      <c r="H61" s="22">
        <f>+H62</f>
        <v>0</v>
      </c>
      <c r="I61" s="22">
        <f>+I62</f>
        <v>0</v>
      </c>
      <c r="J61" s="22">
        <f>+J62</f>
        <v>0</v>
      </c>
      <c r="K61" s="22">
        <f>F61-I61-J61</f>
        <v>1</v>
      </c>
    </row>
    <row r="62" spans="1:11" s="7" customFormat="1" ht="22.5" x14ac:dyDescent="0.25">
      <c r="A62" s="21" t="s">
        <v>258</v>
      </c>
      <c r="B62" s="21" t="s">
        <v>174</v>
      </c>
      <c r="C62" s="21" t="s">
        <v>175</v>
      </c>
      <c r="D62" s="22">
        <v>0</v>
      </c>
      <c r="E62" s="22">
        <v>0</v>
      </c>
      <c r="F62" s="22">
        <f>G62+H62</f>
        <v>1</v>
      </c>
      <c r="G62" s="22">
        <v>1</v>
      </c>
      <c r="H62" s="22">
        <v>0</v>
      </c>
      <c r="I62" s="22">
        <v>0</v>
      </c>
      <c r="J62" s="22">
        <v>0</v>
      </c>
      <c r="K62" s="22">
        <f>F62-I62-J62</f>
        <v>1</v>
      </c>
    </row>
    <row r="63" spans="1:11" s="7" customFormat="1" ht="22.5" x14ac:dyDescent="0.25">
      <c r="A63" s="21" t="s">
        <v>259</v>
      </c>
      <c r="B63" s="21" t="s">
        <v>177</v>
      </c>
      <c r="C63" s="21" t="s">
        <v>178</v>
      </c>
      <c r="D63" s="22">
        <f>D64+D65</f>
        <v>-852950</v>
      </c>
      <c r="E63" s="22">
        <f>E64+E65</f>
        <v>-1448950</v>
      </c>
      <c r="F63" s="22">
        <f>G63+H63</f>
        <v>-1058100</v>
      </c>
      <c r="G63" s="22">
        <f>G64+G65</f>
        <v>0</v>
      </c>
      <c r="H63" s="22">
        <f>H64+H65</f>
        <v>-1058100</v>
      </c>
      <c r="I63" s="22">
        <f>I64+I65</f>
        <v>-1058100</v>
      </c>
      <c r="J63" s="22">
        <f>J64+J65</f>
        <v>0</v>
      </c>
      <c r="K63" s="22">
        <f>F63-I63-J63</f>
        <v>0</v>
      </c>
    </row>
    <row r="64" spans="1:11" s="7" customFormat="1" x14ac:dyDescent="0.25">
      <c r="A64" s="21" t="s">
        <v>260</v>
      </c>
      <c r="B64" s="21" t="s">
        <v>180</v>
      </c>
      <c r="C64" s="21" t="s">
        <v>181</v>
      </c>
      <c r="D64" s="22">
        <v>0</v>
      </c>
      <c r="E64" s="22">
        <v>0</v>
      </c>
      <c r="F64" s="22">
        <f>G64+H64</f>
        <v>14400</v>
      </c>
      <c r="G64" s="22">
        <v>0</v>
      </c>
      <c r="H64" s="22">
        <v>14400</v>
      </c>
      <c r="I64" s="22">
        <v>14400</v>
      </c>
      <c r="J64" s="22">
        <v>0</v>
      </c>
      <c r="K64" s="22">
        <f>F64-I64-J64</f>
        <v>0</v>
      </c>
    </row>
    <row r="65" spans="1:12" s="7" customFormat="1" ht="33" x14ac:dyDescent="0.25">
      <c r="A65" s="21" t="s">
        <v>170</v>
      </c>
      <c r="B65" s="21" t="s">
        <v>183</v>
      </c>
      <c r="C65" s="21" t="s">
        <v>184</v>
      </c>
      <c r="D65" s="22">
        <v>-852950</v>
      </c>
      <c r="E65" s="22">
        <v>-1448950</v>
      </c>
      <c r="F65" s="22">
        <f>G65+H65</f>
        <v>-1072500</v>
      </c>
      <c r="G65" s="22">
        <v>0</v>
      </c>
      <c r="H65" s="22">
        <v>-1072500</v>
      </c>
      <c r="I65" s="22">
        <v>-1072500</v>
      </c>
      <c r="J65" s="22">
        <v>0</v>
      </c>
      <c r="K65" s="22">
        <f>F65-I65-J65</f>
        <v>0</v>
      </c>
    </row>
    <row r="66" spans="1:12" s="7" customFormat="1" x14ac:dyDescent="0.25">
      <c r="A66" s="21" t="s">
        <v>194</v>
      </c>
      <c r="B66" s="21" t="s">
        <v>198</v>
      </c>
      <c r="C66" s="21" t="s">
        <v>199</v>
      </c>
      <c r="D66" s="22">
        <f>D67</f>
        <v>0</v>
      </c>
      <c r="E66" s="22">
        <f>E67</f>
        <v>732000</v>
      </c>
      <c r="F66" s="22">
        <f>G66+H66</f>
        <v>535617</v>
      </c>
      <c r="G66" s="22">
        <f>G67</f>
        <v>0</v>
      </c>
      <c r="H66" s="22">
        <f>H67</f>
        <v>535617</v>
      </c>
      <c r="I66" s="22">
        <f>I67</f>
        <v>535617</v>
      </c>
      <c r="J66" s="22">
        <f>J67</f>
        <v>0</v>
      </c>
      <c r="K66" s="22">
        <f>F66-I66-J66</f>
        <v>0</v>
      </c>
    </row>
    <row r="67" spans="1:12" s="7" customFormat="1" ht="22.5" x14ac:dyDescent="0.25">
      <c r="A67" s="21" t="s">
        <v>261</v>
      </c>
      <c r="B67" s="21" t="s">
        <v>201</v>
      </c>
      <c r="C67" s="21" t="s">
        <v>202</v>
      </c>
      <c r="D67" s="22">
        <f>D68+D70</f>
        <v>0</v>
      </c>
      <c r="E67" s="22">
        <f>E68+E70</f>
        <v>732000</v>
      </c>
      <c r="F67" s="22">
        <f>G67+H67</f>
        <v>535617</v>
      </c>
      <c r="G67" s="22">
        <f>G68+G70</f>
        <v>0</v>
      </c>
      <c r="H67" s="22">
        <f>H68+H70</f>
        <v>535617</v>
      </c>
      <c r="I67" s="22">
        <f>I68+I70</f>
        <v>535617</v>
      </c>
      <c r="J67" s="22">
        <f>J68+J70</f>
        <v>0</v>
      </c>
      <c r="K67" s="22">
        <f>F67-I67-J67</f>
        <v>0</v>
      </c>
    </row>
    <row r="68" spans="1:12" s="7" customFormat="1" ht="75" x14ac:dyDescent="0.25">
      <c r="A68" s="21" t="s">
        <v>262</v>
      </c>
      <c r="B68" s="21" t="s">
        <v>204</v>
      </c>
      <c r="C68" s="21" t="s">
        <v>205</v>
      </c>
      <c r="D68" s="22">
        <f>+D69</f>
        <v>0</v>
      </c>
      <c r="E68" s="22">
        <f>+E69</f>
        <v>0</v>
      </c>
      <c r="F68" s="22">
        <f>G68+H68</f>
        <v>4477</v>
      </c>
      <c r="G68" s="22">
        <f>+G69</f>
        <v>0</v>
      </c>
      <c r="H68" s="22">
        <f>+H69</f>
        <v>4477</v>
      </c>
      <c r="I68" s="22">
        <f>+I69</f>
        <v>4477</v>
      </c>
      <c r="J68" s="22">
        <f>+J69</f>
        <v>0</v>
      </c>
      <c r="K68" s="22">
        <f>F68-I68-J68</f>
        <v>0</v>
      </c>
    </row>
    <row r="69" spans="1:12" s="7" customFormat="1" ht="33" x14ac:dyDescent="0.25">
      <c r="A69" s="21" t="s">
        <v>263</v>
      </c>
      <c r="B69" s="21" t="s">
        <v>210</v>
      </c>
      <c r="C69" s="21" t="s">
        <v>211</v>
      </c>
      <c r="D69" s="22">
        <v>0</v>
      </c>
      <c r="E69" s="22">
        <v>0</v>
      </c>
      <c r="F69" s="22">
        <f>G69+H69</f>
        <v>4477</v>
      </c>
      <c r="G69" s="22">
        <v>0</v>
      </c>
      <c r="H69" s="22">
        <v>4477</v>
      </c>
      <c r="I69" s="22">
        <v>4477</v>
      </c>
      <c r="J69" s="22">
        <v>0</v>
      </c>
      <c r="K69" s="22">
        <f>F69-I69-J69</f>
        <v>0</v>
      </c>
    </row>
    <row r="70" spans="1:12" s="7" customFormat="1" ht="33" x14ac:dyDescent="0.25">
      <c r="A70" s="21" t="s">
        <v>264</v>
      </c>
      <c r="B70" s="21" t="s">
        <v>216</v>
      </c>
      <c r="C70" s="21" t="s">
        <v>217</v>
      </c>
      <c r="D70" s="22">
        <f>+D71+D72</f>
        <v>0</v>
      </c>
      <c r="E70" s="22">
        <f>+E71+E72</f>
        <v>732000</v>
      </c>
      <c r="F70" s="22">
        <f>G70+H70</f>
        <v>531140</v>
      </c>
      <c r="G70" s="22">
        <f>+G71+G72</f>
        <v>0</v>
      </c>
      <c r="H70" s="22">
        <f>+H71+H72</f>
        <v>531140</v>
      </c>
      <c r="I70" s="22">
        <f>+I71+I72</f>
        <v>531140</v>
      </c>
      <c r="J70" s="22">
        <f>+J71+J72</f>
        <v>0</v>
      </c>
      <c r="K70" s="22">
        <f>F70-I70-J70</f>
        <v>0</v>
      </c>
    </row>
    <row r="71" spans="1:12" s="7" customFormat="1" ht="33" x14ac:dyDescent="0.25">
      <c r="A71" s="21" t="s">
        <v>265</v>
      </c>
      <c r="B71" s="21" t="s">
        <v>219</v>
      </c>
      <c r="C71" s="21" t="s">
        <v>220</v>
      </c>
      <c r="D71" s="22">
        <v>0</v>
      </c>
      <c r="E71" s="22">
        <v>700000</v>
      </c>
      <c r="F71" s="22">
        <f>G71+H71</f>
        <v>500000</v>
      </c>
      <c r="G71" s="22">
        <v>0</v>
      </c>
      <c r="H71" s="22">
        <v>500000</v>
      </c>
      <c r="I71" s="22">
        <v>500000</v>
      </c>
      <c r="J71" s="22">
        <v>0</v>
      </c>
      <c r="K71" s="22">
        <f>F71-I71-J71</f>
        <v>0</v>
      </c>
    </row>
    <row r="72" spans="1:12" s="7" customFormat="1" ht="43.5" x14ac:dyDescent="0.25">
      <c r="A72" s="21" t="s">
        <v>266</v>
      </c>
      <c r="B72" s="21" t="s">
        <v>225</v>
      </c>
      <c r="C72" s="21" t="s">
        <v>226</v>
      </c>
      <c r="D72" s="22">
        <v>0</v>
      </c>
      <c r="E72" s="22">
        <v>32000</v>
      </c>
      <c r="F72" s="22">
        <f>G72+H72</f>
        <v>31140</v>
      </c>
      <c r="G72" s="22">
        <v>0</v>
      </c>
      <c r="H72" s="22">
        <v>31140</v>
      </c>
      <c r="I72" s="22">
        <v>31140</v>
      </c>
      <c r="J72" s="22">
        <v>0</v>
      </c>
      <c r="K72" s="22">
        <f>F72-I72-J72</f>
        <v>0</v>
      </c>
    </row>
    <row r="73" spans="1:12" s="7" customFormat="1" x14ac:dyDescent="0.25">
      <c r="A73" s="19"/>
      <c r="B73" s="19"/>
      <c r="C73" s="19"/>
      <c r="D73" s="20"/>
      <c r="E73" s="20"/>
      <c r="F73" s="20"/>
      <c r="G73" s="20"/>
      <c r="H73" s="20"/>
      <c r="I73" s="20"/>
      <c r="J73" s="20"/>
      <c r="K73" s="20"/>
    </row>
    <row r="74" spans="1:12" x14ac:dyDescent="0.25">
      <c r="A74" s="24" t="s">
        <v>236</v>
      </c>
      <c r="B74" s="24"/>
      <c r="C74" s="24"/>
      <c r="D74" s="24"/>
      <c r="E74" s="24" t="s">
        <v>238</v>
      </c>
      <c r="F74" s="24"/>
      <c r="G74" s="24"/>
      <c r="H74" s="24"/>
      <c r="I74" s="24" t="s">
        <v>239</v>
      </c>
      <c r="J74" s="24"/>
      <c r="K74" s="24"/>
      <c r="L74" s="24"/>
    </row>
    <row r="75" spans="1:12" x14ac:dyDescent="0.25">
      <c r="A75" s="3" t="s">
        <v>237</v>
      </c>
      <c r="B75" s="3"/>
      <c r="C75" s="3"/>
      <c r="D75" s="3"/>
      <c r="E75" s="3"/>
      <c r="F75" s="3"/>
      <c r="G75" s="3"/>
      <c r="H75" s="3"/>
      <c r="I75" s="3" t="s">
        <v>240</v>
      </c>
      <c r="J75" s="3"/>
      <c r="K75" s="3"/>
      <c r="L75" s="3"/>
    </row>
    <row r="147" spans="1:20" x14ac:dyDescent="0.25">
      <c r="A147" s="23"/>
      <c r="B147" s="23"/>
      <c r="C147" s="23"/>
      <c r="D147" s="23"/>
      <c r="I147" s="23"/>
      <c r="J147" s="23"/>
      <c r="K147" s="23"/>
      <c r="L147" s="23"/>
      <c r="Q147" s="23"/>
      <c r="R147" s="23"/>
      <c r="S147" s="23"/>
      <c r="T147" s="23"/>
    </row>
  </sheetData>
  <mergeCells count="23">
    <mergeCell ref="A74:D74"/>
    <mergeCell ref="A75:D75"/>
    <mergeCell ref="E74:H74"/>
    <mergeCell ref="E75:H75"/>
    <mergeCell ref="I74:L74"/>
    <mergeCell ref="I75:L7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267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ht="22.5" x14ac:dyDescent="0.25">
      <c r="A12" s="21" t="s">
        <v>20</v>
      </c>
      <c r="B12" s="21" t="s">
        <v>268</v>
      </c>
      <c r="C12" s="21" t="s">
        <v>22</v>
      </c>
      <c r="D12" s="22">
        <f>D13+D18+D21+D28</f>
        <v>5502950</v>
      </c>
      <c r="E12" s="22">
        <f>E13+E18+E21+E28</f>
        <v>10736450</v>
      </c>
      <c r="F12" s="22">
        <f>G12+H12</f>
        <v>8389297</v>
      </c>
      <c r="G12" s="22">
        <f>G13+G18+G21+G28</f>
        <v>0</v>
      </c>
      <c r="H12" s="22">
        <f>H13+H18+H21+H28</f>
        <v>8389297</v>
      </c>
      <c r="I12" s="22">
        <f>I13+I18+I21+I28</f>
        <v>8389297</v>
      </c>
      <c r="J12" s="22">
        <f>J13+J18+J21+J28</f>
        <v>0</v>
      </c>
      <c r="K12" s="22">
        <f>F12-I12-J12</f>
        <v>0</v>
      </c>
    </row>
    <row r="13" spans="1:11" s="7" customFormat="1" x14ac:dyDescent="0.25">
      <c r="A13" s="21" t="s">
        <v>23</v>
      </c>
      <c r="B13" s="21" t="s">
        <v>27</v>
      </c>
      <c r="C13" s="21" t="s">
        <v>28</v>
      </c>
      <c r="D13" s="22">
        <f>+D14</f>
        <v>852950</v>
      </c>
      <c r="E13" s="22">
        <f>+E14</f>
        <v>1448950</v>
      </c>
      <c r="F13" s="22">
        <f>G13+H13</f>
        <v>1072500</v>
      </c>
      <c r="G13" s="22">
        <f>+G14</f>
        <v>0</v>
      </c>
      <c r="H13" s="22">
        <f>+H14</f>
        <v>1072500</v>
      </c>
      <c r="I13" s="22">
        <f>+I14</f>
        <v>1072500</v>
      </c>
      <c r="J13" s="22">
        <f>+J14</f>
        <v>0</v>
      </c>
      <c r="K13" s="22">
        <f>F13-I13-J13</f>
        <v>0</v>
      </c>
    </row>
    <row r="14" spans="1:11" s="7" customFormat="1" x14ac:dyDescent="0.25">
      <c r="A14" s="21" t="s">
        <v>269</v>
      </c>
      <c r="B14" s="21" t="s">
        <v>138</v>
      </c>
      <c r="C14" s="21" t="s">
        <v>139</v>
      </c>
      <c r="D14" s="22">
        <f>+D15</f>
        <v>852950</v>
      </c>
      <c r="E14" s="22">
        <f>+E15</f>
        <v>1448950</v>
      </c>
      <c r="F14" s="22">
        <f>G14+H14</f>
        <v>1072500</v>
      </c>
      <c r="G14" s="22">
        <f>+G15</f>
        <v>0</v>
      </c>
      <c r="H14" s="22">
        <f>+H15</f>
        <v>1072500</v>
      </c>
      <c r="I14" s="22">
        <f>+I15</f>
        <v>1072500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243</v>
      </c>
      <c r="B15" s="21" t="s">
        <v>153</v>
      </c>
      <c r="C15" s="21" t="s">
        <v>154</v>
      </c>
      <c r="D15" s="22">
        <f>+D16</f>
        <v>852950</v>
      </c>
      <c r="E15" s="22">
        <f>+E16</f>
        <v>1448950</v>
      </c>
      <c r="F15" s="22">
        <f>G15+H15</f>
        <v>1072500</v>
      </c>
      <c r="G15" s="22">
        <f>+G16</f>
        <v>0</v>
      </c>
      <c r="H15" s="22">
        <f>+H16</f>
        <v>1072500</v>
      </c>
      <c r="I15" s="22">
        <f>+I16</f>
        <v>1072500</v>
      </c>
      <c r="J15" s="22">
        <f>+J16</f>
        <v>0</v>
      </c>
      <c r="K15" s="22">
        <f>F15-I15-J15</f>
        <v>0</v>
      </c>
    </row>
    <row r="16" spans="1:11" s="7" customFormat="1" ht="22.5" x14ac:dyDescent="0.25">
      <c r="A16" s="21" t="s">
        <v>53</v>
      </c>
      <c r="B16" s="21" t="s">
        <v>177</v>
      </c>
      <c r="C16" s="21" t="s">
        <v>178</v>
      </c>
      <c r="D16" s="22">
        <f>+D17</f>
        <v>852950</v>
      </c>
      <c r="E16" s="22">
        <f>+E17</f>
        <v>1448950</v>
      </c>
      <c r="F16" s="22">
        <f>G16+H16</f>
        <v>1072500</v>
      </c>
      <c r="G16" s="22">
        <f>+G17</f>
        <v>0</v>
      </c>
      <c r="H16" s="22">
        <f>+H17</f>
        <v>1072500</v>
      </c>
      <c r="I16" s="22">
        <f>+I17</f>
        <v>1072500</v>
      </c>
      <c r="J16" s="22">
        <f>+J17</f>
        <v>0</v>
      </c>
      <c r="K16" s="22">
        <f>F16-I16-J16</f>
        <v>0</v>
      </c>
    </row>
    <row r="17" spans="1:12" s="7" customFormat="1" x14ac:dyDescent="0.25">
      <c r="A17" s="21" t="s">
        <v>56</v>
      </c>
      <c r="B17" s="21" t="s">
        <v>186</v>
      </c>
      <c r="C17" s="21" t="s">
        <v>187</v>
      </c>
      <c r="D17" s="22">
        <v>852950</v>
      </c>
      <c r="E17" s="22">
        <v>1448950</v>
      </c>
      <c r="F17" s="22">
        <f>G17+H17</f>
        <v>1072500</v>
      </c>
      <c r="G17" s="22">
        <v>0</v>
      </c>
      <c r="H17" s="22">
        <v>1072500</v>
      </c>
      <c r="I17" s="22">
        <v>1072500</v>
      </c>
      <c r="J17" s="22">
        <v>0</v>
      </c>
      <c r="K17" s="22">
        <f>F17-I17-J17</f>
        <v>0</v>
      </c>
    </row>
    <row r="18" spans="1:12" s="7" customFormat="1" x14ac:dyDescent="0.25">
      <c r="A18" s="21" t="s">
        <v>62</v>
      </c>
      <c r="B18" s="21" t="s">
        <v>189</v>
      </c>
      <c r="C18" s="21" t="s">
        <v>190</v>
      </c>
      <c r="D18" s="22">
        <f>D19</f>
        <v>0</v>
      </c>
      <c r="E18" s="22">
        <f>E19</f>
        <v>0</v>
      </c>
      <c r="F18" s="22">
        <f>G18+H18</f>
        <v>3436</v>
      </c>
      <c r="G18" s="22">
        <f>G19</f>
        <v>0</v>
      </c>
      <c r="H18" s="22">
        <f>H19</f>
        <v>3436</v>
      </c>
      <c r="I18" s="22">
        <f>I19</f>
        <v>3436</v>
      </c>
      <c r="J18" s="22">
        <f>J19</f>
        <v>0</v>
      </c>
      <c r="K18" s="22">
        <f>F18-I18-J18</f>
        <v>0</v>
      </c>
    </row>
    <row r="19" spans="1:12" s="7" customFormat="1" ht="33" x14ac:dyDescent="0.25">
      <c r="A19" s="21" t="s">
        <v>65</v>
      </c>
      <c r="B19" s="21" t="s">
        <v>192</v>
      </c>
      <c r="C19" s="21" t="s">
        <v>193</v>
      </c>
      <c r="D19" s="22">
        <f>D20</f>
        <v>0</v>
      </c>
      <c r="E19" s="22">
        <f>E20</f>
        <v>0</v>
      </c>
      <c r="F19" s="22">
        <f>G19+H19</f>
        <v>3436</v>
      </c>
      <c r="G19" s="22">
        <f>G20</f>
        <v>0</v>
      </c>
      <c r="H19" s="22">
        <f>H20</f>
        <v>3436</v>
      </c>
      <c r="I19" s="22">
        <f>I20</f>
        <v>3436</v>
      </c>
      <c r="J19" s="22">
        <f>J20</f>
        <v>0</v>
      </c>
      <c r="K19" s="22">
        <f>F19-I19-J19</f>
        <v>0</v>
      </c>
    </row>
    <row r="20" spans="1:12" s="7" customFormat="1" ht="22.5" x14ac:dyDescent="0.25">
      <c r="A20" s="21" t="s">
        <v>68</v>
      </c>
      <c r="B20" s="21" t="s">
        <v>195</v>
      </c>
      <c r="C20" s="21" t="s">
        <v>196</v>
      </c>
      <c r="D20" s="22">
        <v>0</v>
      </c>
      <c r="E20" s="22">
        <v>0</v>
      </c>
      <c r="F20" s="22">
        <f>G20+H20</f>
        <v>3436</v>
      </c>
      <c r="G20" s="22">
        <v>0</v>
      </c>
      <c r="H20" s="22">
        <v>3436</v>
      </c>
      <c r="I20" s="22">
        <v>3436</v>
      </c>
      <c r="J20" s="22">
        <v>0</v>
      </c>
      <c r="K20" s="22">
        <f>F20-I20-J20</f>
        <v>0</v>
      </c>
    </row>
    <row r="21" spans="1:12" s="7" customFormat="1" x14ac:dyDescent="0.25">
      <c r="A21" s="21" t="s">
        <v>246</v>
      </c>
      <c r="B21" s="21" t="s">
        <v>198</v>
      </c>
      <c r="C21" s="21" t="s">
        <v>199</v>
      </c>
      <c r="D21" s="22">
        <f>D22</f>
        <v>4650000</v>
      </c>
      <c r="E21" s="22">
        <f>E22</f>
        <v>8984800</v>
      </c>
      <c r="F21" s="22">
        <f>G21+H21</f>
        <v>7087831</v>
      </c>
      <c r="G21" s="22">
        <f>G22</f>
        <v>0</v>
      </c>
      <c r="H21" s="22">
        <f>H22</f>
        <v>7087831</v>
      </c>
      <c r="I21" s="22">
        <f>I22</f>
        <v>7087831</v>
      </c>
      <c r="J21" s="22">
        <f>J22</f>
        <v>0</v>
      </c>
      <c r="K21" s="22">
        <f>F21-I21-J21</f>
        <v>0</v>
      </c>
    </row>
    <row r="22" spans="1:12" s="7" customFormat="1" ht="22.5" x14ac:dyDescent="0.25">
      <c r="A22" s="21" t="s">
        <v>107</v>
      </c>
      <c r="B22" s="21" t="s">
        <v>201</v>
      </c>
      <c r="C22" s="21" t="s">
        <v>202</v>
      </c>
      <c r="D22" s="22">
        <f>D23+D26</f>
        <v>4650000</v>
      </c>
      <c r="E22" s="22">
        <f>E23+E26</f>
        <v>8984800</v>
      </c>
      <c r="F22" s="22">
        <f>G22+H22</f>
        <v>7087831</v>
      </c>
      <c r="G22" s="22">
        <f>G23+G26</f>
        <v>0</v>
      </c>
      <c r="H22" s="22">
        <f>H23+H26</f>
        <v>7087831</v>
      </c>
      <c r="I22" s="22">
        <f>I23+I26</f>
        <v>7087831</v>
      </c>
      <c r="J22" s="22">
        <f>J23+J26</f>
        <v>0</v>
      </c>
      <c r="K22" s="22">
        <f>F22-I22-J22</f>
        <v>0</v>
      </c>
    </row>
    <row r="23" spans="1:12" s="7" customFormat="1" ht="75" x14ac:dyDescent="0.25">
      <c r="A23" s="21" t="s">
        <v>110</v>
      </c>
      <c r="B23" s="21" t="s">
        <v>204</v>
      </c>
      <c r="C23" s="21" t="s">
        <v>205</v>
      </c>
      <c r="D23" s="22">
        <f>+D24+D25</f>
        <v>4650000</v>
      </c>
      <c r="E23" s="22">
        <f>+E24+E25</f>
        <v>8961000</v>
      </c>
      <c r="F23" s="22">
        <f>G23+H23</f>
        <v>6987345</v>
      </c>
      <c r="G23" s="22">
        <f>+G24+G25</f>
        <v>0</v>
      </c>
      <c r="H23" s="22">
        <f>+H24+H25</f>
        <v>6987345</v>
      </c>
      <c r="I23" s="22">
        <f>+I24+I25</f>
        <v>6987345</v>
      </c>
      <c r="J23" s="22">
        <f>+J24+J25</f>
        <v>0</v>
      </c>
      <c r="K23" s="22">
        <f>F23-I23-J23</f>
        <v>0</v>
      </c>
    </row>
    <row r="24" spans="1:12" s="7" customFormat="1" x14ac:dyDescent="0.25">
      <c r="A24" s="21" t="s">
        <v>247</v>
      </c>
      <c r="B24" s="21" t="s">
        <v>207</v>
      </c>
      <c r="C24" s="21" t="s">
        <v>208</v>
      </c>
      <c r="D24" s="22">
        <v>0</v>
      </c>
      <c r="E24" s="22">
        <v>42000</v>
      </c>
      <c r="F24" s="22">
        <f>G24+H24</f>
        <v>41287</v>
      </c>
      <c r="G24" s="22">
        <v>0</v>
      </c>
      <c r="H24" s="22">
        <v>41287</v>
      </c>
      <c r="I24" s="22">
        <v>41287</v>
      </c>
      <c r="J24" s="22">
        <v>0</v>
      </c>
      <c r="K24" s="22">
        <f>F24-I24-J24</f>
        <v>0</v>
      </c>
    </row>
    <row r="25" spans="1:12" s="7" customFormat="1" ht="22.5" x14ac:dyDescent="0.25">
      <c r="A25" s="21" t="s">
        <v>270</v>
      </c>
      <c r="B25" s="21" t="s">
        <v>213</v>
      </c>
      <c r="C25" s="21" t="s">
        <v>214</v>
      </c>
      <c r="D25" s="22">
        <v>4650000</v>
      </c>
      <c r="E25" s="22">
        <v>8919000</v>
      </c>
      <c r="F25" s="22">
        <f>G25+H25</f>
        <v>6946058</v>
      </c>
      <c r="G25" s="22">
        <v>0</v>
      </c>
      <c r="H25" s="22">
        <v>6946058</v>
      </c>
      <c r="I25" s="22">
        <v>6946058</v>
      </c>
      <c r="J25" s="22">
        <v>0</v>
      </c>
      <c r="K25" s="22">
        <f>F25-I25-J25</f>
        <v>0</v>
      </c>
    </row>
    <row r="26" spans="1:12" s="7" customFormat="1" ht="33" x14ac:dyDescent="0.25">
      <c r="A26" s="21" t="s">
        <v>161</v>
      </c>
      <c r="B26" s="21" t="s">
        <v>216</v>
      </c>
      <c r="C26" s="21" t="s">
        <v>217</v>
      </c>
      <c r="D26" s="22">
        <f>+D27</f>
        <v>0</v>
      </c>
      <c r="E26" s="22">
        <f>+E27</f>
        <v>23800</v>
      </c>
      <c r="F26" s="22">
        <f>G26+H26</f>
        <v>100486</v>
      </c>
      <c r="G26" s="22">
        <f>+G27</f>
        <v>0</v>
      </c>
      <c r="H26" s="22">
        <f>+H27</f>
        <v>100486</v>
      </c>
      <c r="I26" s="22">
        <f>+I27</f>
        <v>100486</v>
      </c>
      <c r="J26" s="22">
        <f>+J27</f>
        <v>0</v>
      </c>
      <c r="K26" s="22">
        <f>F26-I26-J26</f>
        <v>0</v>
      </c>
    </row>
    <row r="27" spans="1:12" s="7" customFormat="1" ht="22.5" x14ac:dyDescent="0.25">
      <c r="A27" s="21" t="s">
        <v>256</v>
      </c>
      <c r="B27" s="21" t="s">
        <v>222</v>
      </c>
      <c r="C27" s="21" t="s">
        <v>223</v>
      </c>
      <c r="D27" s="22">
        <v>0</v>
      </c>
      <c r="E27" s="22">
        <v>23800</v>
      </c>
      <c r="F27" s="22">
        <f>G27+H27</f>
        <v>100486</v>
      </c>
      <c r="G27" s="22">
        <v>0</v>
      </c>
      <c r="H27" s="22">
        <v>100486</v>
      </c>
      <c r="I27" s="22">
        <v>100486</v>
      </c>
      <c r="J27" s="22">
        <v>0</v>
      </c>
      <c r="K27" s="22">
        <f>F27-I27-J27</f>
        <v>0</v>
      </c>
    </row>
    <row r="28" spans="1:12" s="7" customFormat="1" ht="33" x14ac:dyDescent="0.25">
      <c r="A28" s="21" t="s">
        <v>271</v>
      </c>
      <c r="B28" s="21" t="s">
        <v>228</v>
      </c>
      <c r="C28" s="21" t="s">
        <v>229</v>
      </c>
      <c r="D28" s="22">
        <f>+D29</f>
        <v>0</v>
      </c>
      <c r="E28" s="22">
        <f>+E29</f>
        <v>302700</v>
      </c>
      <c r="F28" s="22">
        <f>G28+H28</f>
        <v>225530</v>
      </c>
      <c r="G28" s="22">
        <f>+G29</f>
        <v>0</v>
      </c>
      <c r="H28" s="22">
        <f>+H29</f>
        <v>225530</v>
      </c>
      <c r="I28" s="22">
        <f>+I29</f>
        <v>225530</v>
      </c>
      <c r="J28" s="22">
        <f>+J29</f>
        <v>0</v>
      </c>
      <c r="K28" s="22">
        <f>F28-I28-J28</f>
        <v>0</v>
      </c>
    </row>
    <row r="29" spans="1:12" s="7" customFormat="1" ht="33" x14ac:dyDescent="0.25">
      <c r="A29" s="21" t="s">
        <v>272</v>
      </c>
      <c r="B29" s="21" t="s">
        <v>231</v>
      </c>
      <c r="C29" s="21" t="s">
        <v>232</v>
      </c>
      <c r="D29" s="22">
        <f>D30</f>
        <v>0</v>
      </c>
      <c r="E29" s="22">
        <f>E30</f>
        <v>302700</v>
      </c>
      <c r="F29" s="22">
        <f>G29+H29</f>
        <v>225530</v>
      </c>
      <c r="G29" s="22">
        <f>G30</f>
        <v>0</v>
      </c>
      <c r="H29" s="22">
        <f>H30</f>
        <v>225530</v>
      </c>
      <c r="I29" s="22">
        <f>I30</f>
        <v>225530</v>
      </c>
      <c r="J29" s="22">
        <f>J30</f>
        <v>0</v>
      </c>
      <c r="K29" s="22">
        <f>F29-I29-J29</f>
        <v>0</v>
      </c>
    </row>
    <row r="30" spans="1:12" s="7" customFormat="1" ht="22.5" x14ac:dyDescent="0.25">
      <c r="A30" s="21" t="s">
        <v>273</v>
      </c>
      <c r="B30" s="21" t="s">
        <v>234</v>
      </c>
      <c r="C30" s="21" t="s">
        <v>235</v>
      </c>
      <c r="D30" s="22">
        <v>0</v>
      </c>
      <c r="E30" s="22">
        <v>302700</v>
      </c>
      <c r="F30" s="22">
        <f>G30+H30</f>
        <v>225530</v>
      </c>
      <c r="G30" s="22">
        <v>0</v>
      </c>
      <c r="H30" s="22">
        <v>225530</v>
      </c>
      <c r="I30" s="22">
        <v>225530</v>
      </c>
      <c r="J30" s="22">
        <v>0</v>
      </c>
      <c r="K30" s="22">
        <f>F30-I30-J30</f>
        <v>0</v>
      </c>
    </row>
    <row r="31" spans="1:12" s="7" customFormat="1" x14ac:dyDescent="0.25">
      <c r="A31" s="19"/>
      <c r="B31" s="19"/>
      <c r="C31" s="19"/>
      <c r="D31" s="20"/>
      <c r="E31" s="20"/>
      <c r="F31" s="20"/>
      <c r="G31" s="20"/>
      <c r="H31" s="20"/>
      <c r="I31" s="20"/>
      <c r="J31" s="20"/>
      <c r="K31" s="20"/>
    </row>
    <row r="32" spans="1:12" x14ac:dyDescent="0.25">
      <c r="A32" s="24" t="s">
        <v>236</v>
      </c>
      <c r="B32" s="24"/>
      <c r="C32" s="24"/>
      <c r="D32" s="24"/>
      <c r="E32" s="24" t="s">
        <v>238</v>
      </c>
      <c r="F32" s="24"/>
      <c r="G32" s="24"/>
      <c r="H32" s="24"/>
      <c r="I32" s="24" t="s">
        <v>239</v>
      </c>
      <c r="J32" s="24"/>
      <c r="K32" s="24"/>
      <c r="L32" s="24"/>
    </row>
    <row r="33" spans="1:12" x14ac:dyDescent="0.25">
      <c r="A33" s="3" t="s">
        <v>237</v>
      </c>
      <c r="B33" s="3"/>
      <c r="C33" s="3"/>
      <c r="D33" s="3"/>
      <c r="E33" s="3"/>
      <c r="F33" s="3"/>
      <c r="G33" s="3"/>
      <c r="H33" s="3"/>
      <c r="I33" s="3" t="s">
        <v>240</v>
      </c>
      <c r="J33" s="3"/>
      <c r="K33" s="3"/>
      <c r="L33" s="3"/>
    </row>
    <row r="63" spans="1:20" x14ac:dyDescent="0.25">
      <c r="A63" s="23"/>
      <c r="B63" s="23"/>
      <c r="C63" s="23"/>
      <c r="D63" s="23"/>
      <c r="I63" s="23"/>
      <c r="J63" s="23"/>
      <c r="K63" s="23"/>
      <c r="L63" s="23"/>
      <c r="Q63" s="23"/>
      <c r="R63" s="23"/>
      <c r="S63" s="23"/>
      <c r="T63" s="23"/>
    </row>
  </sheetData>
  <mergeCells count="23">
    <mergeCell ref="A32:D32"/>
    <mergeCell ref="A33:D33"/>
    <mergeCell ref="E32:H32"/>
    <mergeCell ref="E33:H33"/>
    <mergeCell ref="I32:L32"/>
    <mergeCell ref="I33:L3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2020-02-10T09:22:25Z</dcterms:created>
  <dcterms:modified xsi:type="dcterms:W3CDTF">2020-02-10T09:22:32Z</dcterms:modified>
</cp:coreProperties>
</file>