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9E152FA9-3E80-43D2-930C-9153D0B58B35}" xr6:coauthVersionLast="46" xr6:coauthVersionMax="46" xr10:uidLastSave="{00000000-0000-0000-0000-000000000000}"/>
  <bookViews>
    <workbookView xWindow="1065" yWindow="450" windowWidth="15375" windowHeight="787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G15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F19" i="3"/>
  <c r="K19" i="3" s="1"/>
  <c r="G19" i="3"/>
  <c r="G18" i="3" s="1"/>
  <c r="H19" i="3"/>
  <c r="H18" i="3" s="1"/>
  <c r="I19" i="3"/>
  <c r="I18" i="3" s="1"/>
  <c r="J19" i="3"/>
  <c r="J18" i="3" s="1"/>
  <c r="F20" i="3"/>
  <c r="K20" i="3"/>
  <c r="D22" i="3"/>
  <c r="D21" i="3" s="1"/>
  <c r="E22" i="3"/>
  <c r="E21" i="3" s="1"/>
  <c r="G22" i="3"/>
  <c r="G21" i="3" s="1"/>
  <c r="H22" i="3"/>
  <c r="H21" i="3" s="1"/>
  <c r="I22" i="3"/>
  <c r="I21" i="3" s="1"/>
  <c r="J22" i="3"/>
  <c r="J21" i="3" s="1"/>
  <c r="F23" i="3"/>
  <c r="K23" i="3" s="1"/>
  <c r="D26" i="3"/>
  <c r="D25" i="3" s="1"/>
  <c r="D24" i="3" s="1"/>
  <c r="E26" i="3"/>
  <c r="E25" i="3" s="1"/>
  <c r="E24" i="3" s="1"/>
  <c r="G26" i="3"/>
  <c r="F26" i="3" s="1"/>
  <c r="K26" i="3" s="1"/>
  <c r="H26" i="3"/>
  <c r="H25" i="3" s="1"/>
  <c r="H24" i="3" s="1"/>
  <c r="I26" i="3"/>
  <c r="I25" i="3" s="1"/>
  <c r="I24" i="3" s="1"/>
  <c r="J26" i="3"/>
  <c r="J25" i="3" s="1"/>
  <c r="J24" i="3" s="1"/>
  <c r="F27" i="3"/>
  <c r="K27" i="3"/>
  <c r="D28" i="3"/>
  <c r="E28" i="3"/>
  <c r="G28" i="3"/>
  <c r="F28" i="3" s="1"/>
  <c r="K28" i="3" s="1"/>
  <c r="H28" i="3"/>
  <c r="I28" i="3"/>
  <c r="J28" i="3"/>
  <c r="F29" i="3"/>
  <c r="K29" i="3" s="1"/>
  <c r="D31" i="3"/>
  <c r="D30" i="3" s="1"/>
  <c r="E31" i="3"/>
  <c r="E30" i="3" s="1"/>
  <c r="G31" i="3"/>
  <c r="F31" i="3" s="1"/>
  <c r="K31" i="3" s="1"/>
  <c r="H31" i="3"/>
  <c r="H30" i="3" s="1"/>
  <c r="I31" i="3"/>
  <c r="I30" i="3" s="1"/>
  <c r="J31" i="3"/>
  <c r="J30" i="3" s="1"/>
  <c r="F32" i="3"/>
  <c r="K32" i="3"/>
  <c r="D33" i="3"/>
  <c r="E33" i="3"/>
  <c r="G33" i="3"/>
  <c r="F33" i="3" s="1"/>
  <c r="K33" i="3" s="1"/>
  <c r="H33" i="3"/>
  <c r="I33" i="3"/>
  <c r="J33" i="3"/>
  <c r="F34" i="3"/>
  <c r="K34" i="3" s="1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F32" i="2"/>
  <c r="K32" i="2"/>
  <c r="D34" i="2"/>
  <c r="E34" i="2"/>
  <c r="G34" i="2"/>
  <c r="F34" i="2" s="1"/>
  <c r="K34" i="2" s="1"/>
  <c r="H34" i="2"/>
  <c r="I34" i="2"/>
  <c r="J34" i="2"/>
  <c r="F35" i="2"/>
  <c r="K35" i="2"/>
  <c r="F36" i="2"/>
  <c r="K36" i="2"/>
  <c r="F37" i="2"/>
  <c r="K37" i="2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/>
  <c r="F41" i="2"/>
  <c r="K41" i="2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G52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61" i="2"/>
  <c r="D60" i="2" s="1"/>
  <c r="D59" i="2" s="1"/>
  <c r="E61" i="2"/>
  <c r="E60" i="2" s="1"/>
  <c r="E59" i="2" s="1"/>
  <c r="G61" i="2"/>
  <c r="F61" i="2" s="1"/>
  <c r="K61" i="2" s="1"/>
  <c r="H61" i="2"/>
  <c r="H60" i="2" s="1"/>
  <c r="H59" i="2" s="1"/>
  <c r="I61" i="2"/>
  <c r="I60" i="2" s="1"/>
  <c r="I59" i="2" s="1"/>
  <c r="J61" i="2"/>
  <c r="J60" i="2" s="1"/>
  <c r="J59" i="2" s="1"/>
  <c r="F62" i="2"/>
  <c r="K62" i="2"/>
  <c r="D18" i="1"/>
  <c r="D17" i="1" s="1"/>
  <c r="D16" i="1" s="1"/>
  <c r="E18" i="1"/>
  <c r="E17" i="1" s="1"/>
  <c r="E16" i="1" s="1"/>
  <c r="F18" i="1"/>
  <c r="K18" i="1" s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F33" i="1"/>
  <c r="K33" i="1" s="1"/>
  <c r="D35" i="1"/>
  <c r="E35" i="1"/>
  <c r="F35" i="1"/>
  <c r="K35" i="1" s="1"/>
  <c r="G35" i="1"/>
  <c r="H35" i="1"/>
  <c r="I35" i="1"/>
  <c r="J35" i="1"/>
  <c r="F36" i="1"/>
  <c r="K36" i="1"/>
  <c r="F37" i="1"/>
  <c r="K37" i="1" s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 s="1"/>
  <c r="D45" i="1"/>
  <c r="D44" i="1" s="1"/>
  <c r="E45" i="1"/>
  <c r="E44" i="1" s="1"/>
  <c r="F45" i="1"/>
  <c r="K45" i="1" s="1"/>
  <c r="G45" i="1"/>
  <c r="G44" i="1" s="1"/>
  <c r="H45" i="1"/>
  <c r="H44" i="1" s="1"/>
  <c r="I45" i="1"/>
  <c r="I44" i="1" s="1"/>
  <c r="J45" i="1"/>
  <c r="J44" i="1" s="1"/>
  <c r="F46" i="1"/>
  <c r="K46" i="1"/>
  <c r="D49" i="1"/>
  <c r="D48" i="1" s="1"/>
  <c r="D47" i="1" s="1"/>
  <c r="D50" i="1"/>
  <c r="E50" i="1"/>
  <c r="E49" i="1" s="1"/>
  <c r="E48" i="1" s="1"/>
  <c r="G50" i="1"/>
  <c r="F50" i="1" s="1"/>
  <c r="K50" i="1" s="1"/>
  <c r="H50" i="1"/>
  <c r="H49" i="1" s="1"/>
  <c r="H48" i="1" s="1"/>
  <c r="H47" i="1" s="1"/>
  <c r="I50" i="1"/>
  <c r="I49" i="1" s="1"/>
  <c r="I48" i="1" s="1"/>
  <c r="J50" i="1"/>
  <c r="J49" i="1" s="1"/>
  <c r="J48" i="1" s="1"/>
  <c r="F51" i="1"/>
  <c r="K51" i="1" s="1"/>
  <c r="J53" i="1"/>
  <c r="J52" i="1" s="1"/>
  <c r="D54" i="1"/>
  <c r="D53" i="1" s="1"/>
  <c r="D52" i="1" s="1"/>
  <c r="E54" i="1"/>
  <c r="E53" i="1" s="1"/>
  <c r="E52" i="1" s="1"/>
  <c r="F54" i="1"/>
  <c r="G54" i="1"/>
  <c r="G53" i="1" s="1"/>
  <c r="G52" i="1" s="1"/>
  <c r="F52" i="1" s="1"/>
  <c r="K52" i="1" s="1"/>
  <c r="H54" i="1"/>
  <c r="H53" i="1" s="1"/>
  <c r="H52" i="1" s="1"/>
  <c r="I54" i="1"/>
  <c r="I53" i="1" s="1"/>
  <c r="I52" i="1" s="1"/>
  <c r="J54" i="1"/>
  <c r="F55" i="1"/>
  <c r="K55" i="1"/>
  <c r="F56" i="1"/>
  <c r="K56" i="1" s="1"/>
  <c r="D57" i="1"/>
  <c r="E57" i="1"/>
  <c r="F57" i="1"/>
  <c r="G57" i="1"/>
  <c r="H57" i="1"/>
  <c r="I57" i="1"/>
  <c r="J57" i="1"/>
  <c r="F58" i="1"/>
  <c r="K58" i="1"/>
  <c r="F59" i="1"/>
  <c r="K59" i="1" s="1"/>
  <c r="F60" i="1"/>
  <c r="K60" i="1"/>
  <c r="D61" i="1"/>
  <c r="D62" i="1"/>
  <c r="E62" i="1"/>
  <c r="E61" i="1" s="1"/>
  <c r="G62" i="1"/>
  <c r="H62" i="1"/>
  <c r="H61" i="1" s="1"/>
  <c r="I62" i="1"/>
  <c r="I61" i="1" s="1"/>
  <c r="J62" i="1"/>
  <c r="J61" i="1" s="1"/>
  <c r="F63" i="1"/>
  <c r="K63" i="1" s="1"/>
  <c r="F64" i="1"/>
  <c r="D65" i="1"/>
  <c r="D64" i="1" s="1"/>
  <c r="E65" i="1"/>
  <c r="E64" i="1" s="1"/>
  <c r="F65" i="1"/>
  <c r="G65" i="1"/>
  <c r="G64" i="1" s="1"/>
  <c r="H65" i="1"/>
  <c r="H64" i="1" s="1"/>
  <c r="I65" i="1"/>
  <c r="I64" i="1" s="1"/>
  <c r="J65" i="1"/>
  <c r="J64" i="1" s="1"/>
  <c r="F66" i="1"/>
  <c r="K66" i="1"/>
  <c r="D69" i="1"/>
  <c r="D68" i="1" s="1"/>
  <c r="D67" i="1" s="1"/>
  <c r="E69" i="1"/>
  <c r="E68" i="1" s="1"/>
  <c r="E67" i="1" s="1"/>
  <c r="G69" i="1"/>
  <c r="H69" i="1"/>
  <c r="H68" i="1" s="1"/>
  <c r="H67" i="1" s="1"/>
  <c r="I69" i="1"/>
  <c r="I68" i="1" s="1"/>
  <c r="I67" i="1" s="1"/>
  <c r="J69" i="1"/>
  <c r="J68" i="1" s="1"/>
  <c r="J67" i="1" s="1"/>
  <c r="F70" i="1"/>
  <c r="K70" i="1" s="1"/>
  <c r="F71" i="1"/>
  <c r="K71" i="1"/>
  <c r="D72" i="1"/>
  <c r="E72" i="1"/>
  <c r="G72" i="1"/>
  <c r="H72" i="1"/>
  <c r="I72" i="1"/>
  <c r="J72" i="1"/>
  <c r="F73" i="1"/>
  <c r="K73" i="1" s="1"/>
  <c r="J74" i="1"/>
  <c r="D75" i="1"/>
  <c r="E75" i="1"/>
  <c r="E74" i="1" s="1"/>
  <c r="F75" i="1"/>
  <c r="G75" i="1"/>
  <c r="G74" i="1" s="1"/>
  <c r="H75" i="1"/>
  <c r="I75" i="1"/>
  <c r="I74" i="1" s="1"/>
  <c r="J75" i="1"/>
  <c r="F76" i="1"/>
  <c r="K76" i="1"/>
  <c r="D77" i="1"/>
  <c r="E77" i="1"/>
  <c r="G77" i="1"/>
  <c r="F77" i="1" s="1"/>
  <c r="K77" i="1" s="1"/>
  <c r="H77" i="1"/>
  <c r="I77" i="1"/>
  <c r="J77" i="1"/>
  <c r="F78" i="1"/>
  <c r="K78" i="1" s="1"/>
  <c r="H12" i="3" l="1"/>
  <c r="F21" i="3"/>
  <c r="K21" i="3" s="1"/>
  <c r="F18" i="3"/>
  <c r="K18" i="3" s="1"/>
  <c r="G14" i="3"/>
  <c r="F15" i="3"/>
  <c r="K15" i="3" s="1"/>
  <c r="J12" i="3"/>
  <c r="E12" i="3"/>
  <c r="I12" i="3"/>
  <c r="D12" i="3"/>
  <c r="F22" i="3"/>
  <c r="K22" i="3" s="1"/>
  <c r="F16" i="3"/>
  <c r="K16" i="3" s="1"/>
  <c r="G30" i="3"/>
  <c r="F30" i="3" s="1"/>
  <c r="K30" i="3" s="1"/>
  <c r="G25" i="3"/>
  <c r="H46" i="2"/>
  <c r="H33" i="2"/>
  <c r="H14" i="2"/>
  <c r="H13" i="2" s="1"/>
  <c r="H12" i="2" s="1"/>
  <c r="G51" i="2"/>
  <c r="F51" i="2" s="1"/>
  <c r="K51" i="2" s="1"/>
  <c r="F52" i="2"/>
  <c r="K52" i="2" s="1"/>
  <c r="J46" i="2"/>
  <c r="E46" i="2"/>
  <c r="J33" i="2"/>
  <c r="J14" i="2" s="1"/>
  <c r="J13" i="2" s="1"/>
  <c r="J12" i="2" s="1"/>
  <c r="E33" i="2"/>
  <c r="E14" i="2"/>
  <c r="E13" i="2" s="1"/>
  <c r="E12" i="2" s="1"/>
  <c r="I46" i="2"/>
  <c r="D46" i="2"/>
  <c r="I33" i="2"/>
  <c r="D33" i="2"/>
  <c r="D14" i="2" s="1"/>
  <c r="D13" i="2" s="1"/>
  <c r="D12" i="2" s="1"/>
  <c r="I14" i="2"/>
  <c r="I13" i="2" s="1"/>
  <c r="I12" i="2" s="1"/>
  <c r="G60" i="2"/>
  <c r="G43" i="2"/>
  <c r="F43" i="2" s="1"/>
  <c r="K43" i="2" s="1"/>
  <c r="G16" i="2"/>
  <c r="F53" i="2"/>
  <c r="K53" i="2" s="1"/>
  <c r="G48" i="2"/>
  <c r="G38" i="2"/>
  <c r="F38" i="2" s="1"/>
  <c r="K38" i="2" s="1"/>
  <c r="G23" i="2"/>
  <c r="K75" i="1"/>
  <c r="F62" i="1"/>
  <c r="K62" i="1" s="1"/>
  <c r="K54" i="1"/>
  <c r="F53" i="1"/>
  <c r="K53" i="1" s="1"/>
  <c r="J47" i="1"/>
  <c r="E47" i="1"/>
  <c r="J34" i="1"/>
  <c r="J15" i="1" s="1"/>
  <c r="J14" i="1" s="1"/>
  <c r="K64" i="1"/>
  <c r="F17" i="1"/>
  <c r="K17" i="1" s="1"/>
  <c r="G16" i="1"/>
  <c r="F72" i="1"/>
  <c r="K72" i="1" s="1"/>
  <c r="I47" i="1"/>
  <c r="F44" i="1"/>
  <c r="K44" i="1" s="1"/>
  <c r="I34" i="1"/>
  <c r="I15" i="1" s="1"/>
  <c r="I14" i="1" s="1"/>
  <c r="E34" i="1"/>
  <c r="E15" i="1"/>
  <c r="E14" i="1" s="1"/>
  <c r="K65" i="1"/>
  <c r="H74" i="1"/>
  <c r="F74" i="1" s="1"/>
  <c r="K74" i="1" s="1"/>
  <c r="D74" i="1"/>
  <c r="F69" i="1"/>
  <c r="K69" i="1" s="1"/>
  <c r="K57" i="1"/>
  <c r="H34" i="1"/>
  <c r="D34" i="1"/>
  <c r="D15" i="1" s="1"/>
  <c r="D14" i="1" s="1"/>
  <c r="H15" i="1"/>
  <c r="H14" i="1" s="1"/>
  <c r="G68" i="1"/>
  <c r="G61" i="1"/>
  <c r="F61" i="1" s="1"/>
  <c r="K61" i="1" s="1"/>
  <c r="G39" i="1"/>
  <c r="F39" i="1" s="1"/>
  <c r="K39" i="1" s="1"/>
  <c r="G24" i="1"/>
  <c r="G49" i="1"/>
  <c r="G13" i="3" l="1"/>
  <c r="F14" i="3"/>
  <c r="K14" i="3" s="1"/>
  <c r="F25" i="3"/>
  <c r="K25" i="3" s="1"/>
  <c r="G24" i="3"/>
  <c r="F24" i="3" s="1"/>
  <c r="K24" i="3" s="1"/>
  <c r="F60" i="2"/>
  <c r="K60" i="2" s="1"/>
  <c r="G59" i="2"/>
  <c r="F59" i="2" s="1"/>
  <c r="K59" i="2" s="1"/>
  <c r="G33" i="2"/>
  <c r="F33" i="2" s="1"/>
  <c r="K33" i="2" s="1"/>
  <c r="F48" i="2"/>
  <c r="K48" i="2" s="1"/>
  <c r="G47" i="2"/>
  <c r="F23" i="2"/>
  <c r="K23" i="2" s="1"/>
  <c r="G22" i="2"/>
  <c r="F22" i="2" s="1"/>
  <c r="K22" i="2" s="1"/>
  <c r="F16" i="2"/>
  <c r="K16" i="2" s="1"/>
  <c r="G15" i="2"/>
  <c r="J12" i="1"/>
  <c r="J13" i="1"/>
  <c r="D12" i="1"/>
  <c r="D13" i="1"/>
  <c r="I12" i="1"/>
  <c r="I13" i="1"/>
  <c r="E12" i="1"/>
  <c r="E13" i="1"/>
  <c r="H12" i="1"/>
  <c r="H13" i="1"/>
  <c r="F16" i="1"/>
  <c r="K16" i="1" s="1"/>
  <c r="F68" i="1"/>
  <c r="K68" i="1" s="1"/>
  <c r="G67" i="1"/>
  <c r="F67" i="1" s="1"/>
  <c r="K67" i="1" s="1"/>
  <c r="F49" i="1"/>
  <c r="K49" i="1" s="1"/>
  <c r="G48" i="1"/>
  <c r="F24" i="1"/>
  <c r="K24" i="1" s="1"/>
  <c r="G23" i="1"/>
  <c r="F23" i="1" s="1"/>
  <c r="K23" i="1" s="1"/>
  <c r="G34" i="1"/>
  <c r="F34" i="1" s="1"/>
  <c r="K34" i="1" s="1"/>
  <c r="F13" i="3" l="1"/>
  <c r="K13" i="3" s="1"/>
  <c r="G12" i="3"/>
  <c r="F12" i="3" s="1"/>
  <c r="K12" i="3" s="1"/>
  <c r="F15" i="2"/>
  <c r="K15" i="2" s="1"/>
  <c r="G14" i="2"/>
  <c r="F47" i="2"/>
  <c r="K47" i="2" s="1"/>
  <c r="G46" i="2"/>
  <c r="F46" i="2" s="1"/>
  <c r="K46" i="2" s="1"/>
  <c r="F48" i="1"/>
  <c r="K48" i="1" s="1"/>
  <c r="G47" i="1"/>
  <c r="F47" i="1" s="1"/>
  <c r="K47" i="1" s="1"/>
  <c r="G15" i="1"/>
  <c r="F14" i="2" l="1"/>
  <c r="K14" i="2" s="1"/>
  <c r="G13" i="2"/>
  <c r="F15" i="1"/>
  <c r="K15" i="1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<sst xmlns="http://schemas.openxmlformats.org/spreadsheetml/2006/main" count="498" uniqueCount="258">
  <si>
    <t>CENTRALIZAT</t>
  </si>
  <si>
    <t>CUI: 4446627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</si>
  <si>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</si>
  <si>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</si>
  <si>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</si>
  <si>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</si>
  <si>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</si>
  <si>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</si>
  <si>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</si>
  <si>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</si>
  <si>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</si>
  <si>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</si>
  <si>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</si>
  <si>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</si>
  <si>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</si>
  <si>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</si>
  <si>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</si>
  <si>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</si>
  <si>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</si>
  <si>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</si>
  <si>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</si>
  <si>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</si>
  <si>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</si>
  <si>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</si>
  <si>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</si>
  <si>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</si>
  <si>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</si>
  <si>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</si>
  <si>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</si>
  <si>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</si>
  <si>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</si>
  <si>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</si>
  <si>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</si>
  <si>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</si>
  <si>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</si>
  <si>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</si>
  <si>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</si>
  <si>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</si>
  <si>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</si>
  <si>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</si>
  <si>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</si>
  <si>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</si>
  <si>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</si>
  <si>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</si>
  <si>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</si>
  <si>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</si>
  <si>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</si>
  <si>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</si>
  <si>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</si>
  <si>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</si>
  <si>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</si>
  <si>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</si>
  <si>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</si>
  <si>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</si>
  <si>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</si>
  <si>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</si>
  <si>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</si>
  <si>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</si>
  <si>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</si>
  <si>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</si>
  <si>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</si>
  <si>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</si>
  <si>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</si>
  <si>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</si>
  <si>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</si>
  <si>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</si>
  <si>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</si>
  <si>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</si>
  <si>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</si>
  <si>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</si>
  <si>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</si>
  <si>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</si>
  <si>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</si>
  <si>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</si>
  <si>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</si>
  <si>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</si>
  <si>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</si>
  <si>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</si>
  <si>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</si>
  <si>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</si>
  <si>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</si>
  <si>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</si>
  <si>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</si>
  <si>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30</t>
  </si>
  <si>
    <t xml:space="preserve">Alte impozite si taxe  pe proprietate </t>
  </si>
  <si>
    <t>07.02.50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</si>
  <si>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</si>
  <si>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</si>
  <si>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</si>
  <si>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</si>
  <si>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</si>
  <si>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</si>
  <si>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</si>
  <si>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</si>
  <si>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</si>
  <si>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</si>
  <si>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</si>
  <si>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</si>
  <si>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</si>
  <si>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</si>
  <si>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</si>
  <si>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</si>
  <si>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</si>
  <si>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</si>
  <si>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</si>
  <si>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</si>
  <si>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</si>
  <si>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</si>
  <si>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</si>
  <si>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</si>
  <si>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</si>
  <si>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</si>
  <si>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</si>
  <si>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</si>
  <si>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</si>
  <si>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</si>
  <si>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</si>
  <si>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</si>
  <si>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</si>
  <si>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</si>
  <si>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</si>
  <si>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</si>
  <si>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</si>
  <si>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</si>
  <si>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</si>
  <si>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</si>
  <si>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</si>
  <si>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</si>
  <si>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</si>
  <si>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</si>
  <si>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</si>
  <si>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</si>
  <si>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</si>
  <si>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</si>
  <si>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</si>
  <si>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</si>
  <si>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</si>
  <si>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</si>
  <si>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</si>
  <si>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</si>
  <si>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</si>
  <si>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</si>
  <si>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</si>
  <si>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</si>
  <si>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</si>
  <si>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</si>
  <si>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</si>
  <si>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</si>
  <si>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</si>
  <si>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</si>
  <si>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</si>
  <si>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</si>
  <si>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88</t>
  </si>
  <si>
    <t>Alte amenzi, penalitati si confiscari</t>
  </si>
  <si>
    <t>35.02.50</t>
  </si>
  <si>
    <t>105</t>
  </si>
  <si>
    <t>Transferuri voluntare,  altele decat subventiile (cod 37.02.01+37.02.50)</t>
  </si>
  <si>
    <t>37.02</t>
  </si>
  <si>
    <t>106</t>
  </si>
  <si>
    <t>Donatii si sponsorizari</t>
  </si>
  <si>
    <t>37.02.01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</si>
  <si>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</si>
  <si>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</si>
  <si>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</si>
  <si>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</si>
  <si>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</si>
  <si>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</si>
  <si>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111</t>
  </si>
  <si>
    <t>II. VENITURI DIN CAPITAL (cod 39.02)</t>
  </si>
  <si>
    <t>00.15</t>
  </si>
  <si>
    <t>112</t>
  </si>
  <si>
    <t>Venituri din valorificarea unor bunuri  (cod 39.02.01+39.02.03+39.02.04+39.02.07+39.02.10)</t>
  </si>
  <si>
    <t>39.02</t>
  </si>
  <si>
    <t>113</t>
  </si>
  <si>
    <t>Venituri din valorificarea unor bunuri ale institutiilor publice</t>
  </si>
  <si>
    <t>39.02.01</t>
  </si>
  <si>
    <t>118</t>
  </si>
  <si>
    <t>III. OPERAŢIUNI FINANCIARE (cod 40.02+41.02)</t>
  </si>
  <si>
    <t>00.16</t>
  </si>
  <si>
    <t>119</t>
  </si>
  <si>
    <t>Încasări din rambursarea împrumuturilor acordate (cod 40.02.06+40.02.07+40.02.10+40.02.11+40.02.13+40.02.14+40.02.16+40.02.50)</t>
  </si>
  <si>
    <t>40.02</t>
  </si>
  <si>
    <t>125</t>
  </si>
  <si>
    <t>Sume din excedentul bugetului local utilizate pentru finantarea cheltuielilor sectiunii de dezvoltare</t>
  </si>
  <si>
    <t>40.02.14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</si>
  <si>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</si>
  <si>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</si>
  <si>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</si>
  <si>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</si>
  <si>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</si>
  <si>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</si>
  <si>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</si>
  <si>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</si>
  <si>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</si>
  <si>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170</t>
  </si>
  <si>
    <t>Subventii pentru acordarea ajutorului pentru incalzirea locuintei cu lemne, carbuni, combustibili petrolieri</t>
  </si>
  <si>
    <t>42.02.34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</si>
  <si>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</si>
  <si>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</si>
  <si>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</si>
  <si>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</si>
  <si>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</si>
  <si>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</si>
  <si>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216</t>
  </si>
  <si>
    <t>Sume alocate din bugetul AFIR, pentru sustinerea proiectelor din PNDR 2014-2020</t>
  </si>
  <si>
    <t>43.02.31</t>
  </si>
  <si>
    <t>299</t>
  </si>
  <si>
    <t>Sume primite de la UE/alti donatori in contul platilor efectuate si prefinantari aferente cadrului financiar 2014-2020</t>
  </si>
  <si>
    <t>48.02</t>
  </si>
  <si>
    <t>312</t>
  </si>
  <si>
    <t xml:space="preserve">Fondul European Agricol de Dezvoltare Rurala  (FEADR)  (cod 48.02.04.01+48.02.04.02+48.02.04.03) </t>
  </si>
  <si>
    <t>48.02.04</t>
  </si>
  <si>
    <t>313</t>
  </si>
  <si>
    <t xml:space="preserve">  Sume primite în contul plăţilor efectuate în anul curent</t>
  </si>
  <si>
    <t>48.02.04.01</t>
  </si>
  <si>
    <t>324</t>
  </si>
  <si>
    <t>Instrumentul European de Vecinatate (ENI)</t>
  </si>
  <si>
    <t>48.02.12</t>
  </si>
  <si>
    <t>327</t>
  </si>
  <si>
    <t xml:space="preserve">  Prefinantare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</si>
  <si>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</si>
  <si>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</si>
  <si>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</si>
  <si>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</si>
  <si>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</si>
  <si>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</si>
  <si>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</si>
  <si>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</si>
  <si>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</si>
  <si>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</si>
  <si>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</si>
  <si>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33</t>
  </si>
  <si>
    <t>35</t>
  </si>
  <si>
    <t>43</t>
  </si>
  <si>
    <t>44</t>
  </si>
  <si>
    <t>50</t>
  </si>
  <si>
    <t>57</t>
  </si>
  <si>
    <t>58</t>
  </si>
  <si>
    <t>65</t>
  </si>
  <si>
    <t>80</t>
  </si>
  <si>
    <t>81</t>
  </si>
  <si>
    <t>86</t>
  </si>
  <si>
    <t>97</t>
  </si>
  <si>
    <t>98</t>
  </si>
  <si>
    <t>99</t>
  </si>
  <si>
    <t>114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</si>
  <si>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</si>
  <si>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</si>
  <si>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</si>
  <si>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</si>
  <si>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</si>
  <si>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</si>
  <si>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79</t>
  </si>
  <si>
    <t>85</t>
  </si>
  <si>
    <t>166</t>
  </si>
  <si>
    <t>179</t>
  </si>
  <si>
    <t>180</t>
  </si>
  <si>
    <t>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</si>
</sst>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D14+D61+D64+D67+D74</f>
        <v>11611520</v>
      </c>
      <c r="E12" s="11">
        <f>E14+E61+E64+E67+E74</f>
        <v>2746150</v>
      </c>
      <c r="F12" s="11">
        <f>G12+H12</f>
        <v>5453485</v>
      </c>
      <c r="G12" s="11">
        <f>G14+G61+G64+G67+G74</f>
        <v>1496350</v>
      </c>
      <c r="H12" s="11">
        <f>H14+H61+H64+H67+H74</f>
        <v>3957135</v>
      </c>
      <c r="I12" s="11">
        <f>I14+I61+I64+I67+I74</f>
        <v>3351413</v>
      </c>
      <c r="J12" s="11">
        <f>J14+J61+J64+J67+J74</f>
        <v>0</v>
      </c>
      <c r="K12" s="11">
        <f>F12-I12-J12</f>
        <v>2102072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D14-D35-D57+D61+D65</f>
        <v>2287120</v>
      </c>
      <c r="E13" s="11">
        <f>E14-E35-E57+E61+E65</f>
        <v>487950</v>
      </c>
      <c r="F13" s="11">
        <f>G13+H13</f>
        <v>3298830</v>
      </c>
      <c r="G13" s="11">
        <f>G14-G35-G57+G61+G65</f>
        <v>1496350</v>
      </c>
      <c r="H13" s="11">
        <f>H14-H35-H57+H61+H65</f>
        <v>1802480</v>
      </c>
      <c r="I13" s="11">
        <f>I14-I35-I57+I61+I65</f>
        <v>1196758</v>
      </c>
      <c r="J13" s="11">
        <f>J14-J35-J57+J61+J65</f>
        <v>0</v>
      </c>
      <c r="K13" s="11">
        <f>F13-I13-J13</f>
        <v>2102072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D15+D47</f>
        <v>6652220</v>
      </c>
      <c r="E14" s="11">
        <f>E15+E47</f>
        <v>1454050</v>
      </c>
      <c r="F14" s="11">
        <f>G14+H14</f>
        <v>3372713</v>
      </c>
      <c r="G14" s="11">
        <f>G15+G47</f>
        <v>1496350</v>
      </c>
      <c r="H14" s="11">
        <f>H15+H47</f>
        <v>1876363</v>
      </c>
      <c r="I14" s="11">
        <f>I15+I47</f>
        <v>1270641</v>
      </c>
      <c r="J14" s="11">
        <f>J15+J47</f>
        <v>0</v>
      </c>
      <c r="K14" s="11">
        <f>F14-I14-J14</f>
        <v>2102072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D16+D23+D34+D44</f>
        <v>5959850</v>
      </c>
      <c r="E15" s="11">
        <f>E16+E23+E34+E44</f>
        <v>1360050</v>
      </c>
      <c r="F15" s="11">
        <f>G15+H15</f>
        <v>2665466</v>
      </c>
      <c r="G15" s="11">
        <f>G16+G23+G34+G44</f>
        <v>966573</v>
      </c>
      <c r="H15" s="11">
        <f>H16+H23+H34+H44</f>
        <v>1698893</v>
      </c>
      <c r="I15" s="11">
        <f>I16+I23+I34+I44</f>
        <v>1210598</v>
      </c>
      <c r="J15" s="11">
        <f>J16+J23+J34+J44</f>
        <v>0</v>
      </c>
      <c r="K15" s="11">
        <f>F15-I15-J15</f>
        <v>1454868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732230</v>
      </c>
      <c r="E16" s="11">
        <f>+E17</f>
        <v>151230</v>
      </c>
      <c r="F16" s="11">
        <f>G16+H16</f>
        <v>150498</v>
      </c>
      <c r="G16" s="11">
        <f>+G17</f>
        <v>0</v>
      </c>
      <c r="H16" s="11">
        <f>+H17</f>
        <v>150498</v>
      </c>
      <c r="I16" s="11">
        <f>+I17</f>
        <v>150498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732230</v>
      </c>
      <c r="E17" s="11">
        <f>E18+E20</f>
        <v>151230</v>
      </c>
      <c r="F17" s="11">
        <f>G17+H17</f>
        <v>150498</v>
      </c>
      <c r="G17" s="11">
        <f>G18+G20</f>
        <v>0</v>
      </c>
      <c r="H17" s="11">
        <f>H18+H20</f>
        <v>150498</v>
      </c>
      <c r="I17" s="11">
        <f>I18+I20</f>
        <v>150498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1230</v>
      </c>
      <c r="E18" s="11">
        <f>+E19</f>
        <v>1230</v>
      </c>
      <c r="F18" s="11">
        <f>G18+H18</f>
        <v>1224</v>
      </c>
      <c r="G18" s="11">
        <f>+G19</f>
        <v>0</v>
      </c>
      <c r="H18" s="11">
        <f>+H19</f>
        <v>1224</v>
      </c>
      <c r="I18" s="11">
        <f>+I19</f>
        <v>1224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1230</v>
      </c>
      <c r="E19" s="11">
        <v>1230</v>
      </c>
      <c r="F19" s="11">
        <f>G19+H19</f>
        <v>1224</v>
      </c>
      <c r="G19" s="11">
        <v>0</v>
      </c>
      <c r="H19" s="11">
        <v>1224</v>
      </c>
      <c r="I19" s="11">
        <v>1224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731000</v>
      </c>
      <c r="E20" s="11">
        <f>E21+E22</f>
        <v>150000</v>
      </c>
      <c r="F20" s="11">
        <f>G20+H20</f>
        <v>149274</v>
      </c>
      <c r="G20" s="11">
        <f>G21+G22</f>
        <v>0</v>
      </c>
      <c r="H20" s="11">
        <f>H21+H22</f>
        <v>149274</v>
      </c>
      <c r="I20" s="11">
        <f>I21+I22</f>
        <v>149274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438000</v>
      </c>
      <c r="E21" s="11">
        <v>150000</v>
      </c>
      <c r="F21" s="11">
        <f>G21+H21</f>
        <v>149274</v>
      </c>
      <c r="G21" s="11">
        <v>0</v>
      </c>
      <c r="H21" s="11">
        <v>149274</v>
      </c>
      <c r="I21" s="11">
        <v>149274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293000</v>
      </c>
      <c r="E22" s="11">
        <v>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776620</v>
      </c>
      <c r="E23" s="11">
        <f>E24</f>
        <v>221620</v>
      </c>
      <c r="F23" s="11">
        <f>G23+H23</f>
        <v>1420290</v>
      </c>
      <c r="G23" s="11">
        <f>G24</f>
        <v>832356</v>
      </c>
      <c r="H23" s="11">
        <f>H24</f>
        <v>587934</v>
      </c>
      <c r="I23" s="11">
        <f>I24</f>
        <v>185864</v>
      </c>
      <c r="J23" s="11">
        <f>J24</f>
        <v>0</v>
      </c>
      <c r="K23" s="11">
        <f>F23-I23-J23</f>
        <v>1234426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D25+D28+D32+D33</f>
        <v>776620</v>
      </c>
      <c r="E24" s="11">
        <f>E25+E28+E32+E33</f>
        <v>221620</v>
      </c>
      <c r="F24" s="11">
        <f>G24+H24</f>
        <v>1420290</v>
      </c>
      <c r="G24" s="11">
        <f>G25+G28+G32+G33</f>
        <v>832356</v>
      </c>
      <c r="H24" s="11">
        <f>H25+H28+H32+H33</f>
        <v>587934</v>
      </c>
      <c r="I24" s="11">
        <f>I25+I28+I32+I33</f>
        <v>185864</v>
      </c>
      <c r="J24" s="11">
        <f>J25+J28+J32+J33</f>
        <v>0</v>
      </c>
      <c r="K24" s="11">
        <f>F24-I24-J24</f>
        <v>1234426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55000</v>
      </c>
      <c r="E25" s="11">
        <f>E26+E27</f>
        <v>23500</v>
      </c>
      <c r="F25" s="11">
        <f>G25+H25</f>
        <v>221858</v>
      </c>
      <c r="G25" s="11">
        <f>G26+G27</f>
        <v>49155</v>
      </c>
      <c r="H25" s="11">
        <f>H26+H27</f>
        <v>172703</v>
      </c>
      <c r="I25" s="11">
        <f>I26+I27</f>
        <v>23387</v>
      </c>
      <c r="J25" s="11">
        <f>J26+J27</f>
        <v>0</v>
      </c>
      <c r="K25" s="11">
        <f>F25-I25-J25</f>
        <v>198471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36300</v>
      </c>
      <c r="E26" s="11">
        <v>17300</v>
      </c>
      <c r="F26" s="11">
        <f>G26+H26</f>
        <v>84458</v>
      </c>
      <c r="G26" s="11">
        <v>48994</v>
      </c>
      <c r="H26" s="11">
        <v>35464</v>
      </c>
      <c r="I26" s="11">
        <v>17268</v>
      </c>
      <c r="J26" s="11">
        <v>0</v>
      </c>
      <c r="K26" s="11">
        <f>F26-I26-J26</f>
        <v>67190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18700</v>
      </c>
      <c r="E27" s="11">
        <v>6200</v>
      </c>
      <c r="F27" s="11">
        <f>G27+H27</f>
        <v>137400</v>
      </c>
      <c r="G27" s="11">
        <v>161</v>
      </c>
      <c r="H27" s="11">
        <v>137239</v>
      </c>
      <c r="I27" s="11">
        <v>6119</v>
      </c>
      <c r="J27" s="11">
        <v>0</v>
      </c>
      <c r="K27" s="11">
        <f>F27-I27-J27</f>
        <v>131281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586120</v>
      </c>
      <c r="E28" s="11">
        <f>E29+E30+E31</f>
        <v>144620</v>
      </c>
      <c r="F28" s="11">
        <f>G28+H28</f>
        <v>1045827</v>
      </c>
      <c r="G28" s="11">
        <f>G29+G30+G31</f>
        <v>772477</v>
      </c>
      <c r="H28" s="11">
        <f>H29+H30+H31</f>
        <v>273350</v>
      </c>
      <c r="I28" s="11">
        <f>I29+I30+I31</f>
        <v>120007</v>
      </c>
      <c r="J28" s="11">
        <f>J29+J30+J31</f>
        <v>0</v>
      </c>
      <c r="K28" s="11">
        <f>F28-I28-J28</f>
        <v>925820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147120</v>
      </c>
      <c r="E29" s="11">
        <v>47120</v>
      </c>
      <c r="F29" s="11">
        <f>G29+H29</f>
        <v>265428</v>
      </c>
      <c r="G29" s="11">
        <v>184732</v>
      </c>
      <c r="H29" s="11">
        <v>80696</v>
      </c>
      <c r="I29" s="11">
        <v>37003</v>
      </c>
      <c r="J29" s="11">
        <v>0</v>
      </c>
      <c r="K29" s="11">
        <f>F29-I29-J29</f>
        <v>228425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10000</v>
      </c>
      <c r="E30" s="11">
        <v>3500</v>
      </c>
      <c r="F30" s="11">
        <f>G30+H30</f>
        <v>26515</v>
      </c>
      <c r="G30" s="11">
        <v>20888</v>
      </c>
      <c r="H30" s="11">
        <v>5627</v>
      </c>
      <c r="I30" s="11">
        <v>3458</v>
      </c>
      <c r="J30" s="11">
        <v>0</v>
      </c>
      <c r="K30" s="11">
        <f>F30-I30-J30</f>
        <v>23057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429000</v>
      </c>
      <c r="E31" s="11">
        <v>94000</v>
      </c>
      <c r="F31" s="11">
        <f>G31+H31</f>
        <v>753884</v>
      </c>
      <c r="G31" s="11">
        <v>566857</v>
      </c>
      <c r="H31" s="11">
        <v>187027</v>
      </c>
      <c r="I31" s="11">
        <v>79546</v>
      </c>
      <c r="J31" s="11">
        <v>0</v>
      </c>
      <c r="K31" s="11">
        <f>F31-I31-J31</f>
        <v>674338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8500</v>
      </c>
      <c r="E32" s="11">
        <v>1500</v>
      </c>
      <c r="F32" s="11">
        <f>G32+H32</f>
        <v>2481</v>
      </c>
      <c r="G32" s="11">
        <v>1069</v>
      </c>
      <c r="H32" s="11">
        <v>1412</v>
      </c>
      <c r="I32" s="11">
        <v>1412</v>
      </c>
      <c r="J32" s="11">
        <v>0</v>
      </c>
      <c r="K32" s="11">
        <f>F32-I32-J32</f>
        <v>1069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127000</v>
      </c>
      <c r="E33" s="11">
        <v>52000</v>
      </c>
      <c r="F33" s="11">
        <f>G33+H33</f>
        <v>150124</v>
      </c>
      <c r="G33" s="11">
        <v>9655</v>
      </c>
      <c r="H33" s="11">
        <v>140469</v>
      </c>
      <c r="I33" s="11">
        <v>41058</v>
      </c>
      <c r="J33" s="11">
        <v>0</v>
      </c>
      <c r="K33" s="11">
        <f>F33-I33-J33</f>
        <v>109066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4427700</v>
      </c>
      <c r="E34" s="11">
        <f>E35+E39</f>
        <v>978900</v>
      </c>
      <c r="F34" s="11">
        <f>G34+H34</f>
        <v>1074133</v>
      </c>
      <c r="G34" s="11">
        <f>G35+G39</f>
        <v>126595</v>
      </c>
      <c r="H34" s="11">
        <f>H35+H39</f>
        <v>947538</v>
      </c>
      <c r="I34" s="11">
        <f>I35+I39</f>
        <v>865958</v>
      </c>
      <c r="J34" s="11">
        <f>J35+J39</f>
        <v>0</v>
      </c>
      <c r="K34" s="11">
        <f>F34-I34-J34</f>
        <v>208175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4340000</v>
      </c>
      <c r="E35" s="11">
        <f>+E36+E37+E38</f>
        <v>941000</v>
      </c>
      <c r="F35" s="11">
        <f>G35+H35</f>
        <v>838000</v>
      </c>
      <c r="G35" s="11">
        <f>+G36+G37+G38</f>
        <v>0</v>
      </c>
      <c r="H35" s="11">
        <f>+H36+H37+H38</f>
        <v>838000</v>
      </c>
      <c r="I35" s="11">
        <f>+I36+I37+I38</f>
        <v>838000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1823000</v>
      </c>
      <c r="E36" s="11">
        <v>335000</v>
      </c>
      <c r="F36" s="11">
        <f>G36+H36</f>
        <v>268000</v>
      </c>
      <c r="G36" s="11">
        <v>0</v>
      </c>
      <c r="H36" s="11">
        <v>268000</v>
      </c>
      <c r="I36" s="11">
        <v>268000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10000</v>
      </c>
      <c r="E37" s="11">
        <v>3000</v>
      </c>
      <c r="F37" s="11">
        <f>G37+H37</f>
        <v>0</v>
      </c>
      <c r="G37" s="11">
        <v>0</v>
      </c>
      <c r="H37" s="11">
        <v>0</v>
      </c>
      <c r="I37" s="11">
        <v>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2507000</v>
      </c>
      <c r="E38" s="11">
        <v>603000</v>
      </c>
      <c r="F38" s="11">
        <f>G38+H38</f>
        <v>570000</v>
      </c>
      <c r="G38" s="11">
        <v>0</v>
      </c>
      <c r="H38" s="11">
        <v>570000</v>
      </c>
      <c r="I38" s="11">
        <v>570000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87700</v>
      </c>
      <c r="E39" s="11">
        <f>E40+E43</f>
        <v>37900</v>
      </c>
      <c r="F39" s="11">
        <f>G39+H39</f>
        <v>236133</v>
      </c>
      <c r="G39" s="11">
        <f>G40+G43</f>
        <v>126595</v>
      </c>
      <c r="H39" s="11">
        <f>H40+H43</f>
        <v>109538</v>
      </c>
      <c r="I39" s="11">
        <f>I40+I43</f>
        <v>27958</v>
      </c>
      <c r="J39" s="11">
        <f>J40+J43</f>
        <v>0</v>
      </c>
      <c r="K39" s="11">
        <f>F39-I39-J39</f>
        <v>208175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87700</v>
      </c>
      <c r="E40" s="11">
        <f>E41+E42</f>
        <v>37900</v>
      </c>
      <c r="F40" s="11">
        <f>G40+H40</f>
        <v>235462</v>
      </c>
      <c r="G40" s="11">
        <f>G41+G42</f>
        <v>126595</v>
      </c>
      <c r="H40" s="11">
        <f>H41+H42</f>
        <v>108867</v>
      </c>
      <c r="I40" s="11">
        <f>I41+I42</f>
        <v>27735</v>
      </c>
      <c r="J40" s="11">
        <f>J41+J42</f>
        <v>0</v>
      </c>
      <c r="K40" s="11">
        <f>F40-I40-J40</f>
        <v>207727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82300</v>
      </c>
      <c r="E41" s="11">
        <v>37300</v>
      </c>
      <c r="F41" s="11">
        <f>G41+H41</f>
        <v>196420</v>
      </c>
      <c r="G41" s="11">
        <v>95327</v>
      </c>
      <c r="H41" s="11">
        <v>101093</v>
      </c>
      <c r="I41" s="11">
        <v>27146</v>
      </c>
      <c r="J41" s="11">
        <v>0</v>
      </c>
      <c r="K41" s="11">
        <f>F41-I41-J41</f>
        <v>169274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5400</v>
      </c>
      <c r="E42" s="11">
        <v>600</v>
      </c>
      <c r="F42" s="11">
        <f>G42+H42</f>
        <v>39042</v>
      </c>
      <c r="G42" s="11">
        <v>31268</v>
      </c>
      <c r="H42" s="11">
        <v>7774</v>
      </c>
      <c r="I42" s="11">
        <v>589</v>
      </c>
      <c r="J42" s="11">
        <v>0</v>
      </c>
      <c r="K42" s="11">
        <f>F42-I42-J42</f>
        <v>38453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671</v>
      </c>
      <c r="G43" s="11">
        <v>0</v>
      </c>
      <c r="H43" s="11">
        <v>671</v>
      </c>
      <c r="I43" s="11">
        <v>223</v>
      </c>
      <c r="J43" s="11">
        <v>0</v>
      </c>
      <c r="K43" s="11">
        <f>F43-I43-J43</f>
        <v>448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23300</v>
      </c>
      <c r="E44" s="11">
        <f>E45</f>
        <v>8300</v>
      </c>
      <c r="F44" s="11">
        <f>G44+H44</f>
        <v>20545</v>
      </c>
      <c r="G44" s="11">
        <f>G45</f>
        <v>7622</v>
      </c>
      <c r="H44" s="11">
        <f>H45</f>
        <v>12923</v>
      </c>
      <c r="I44" s="11">
        <f>I45</f>
        <v>8278</v>
      </c>
      <c r="J44" s="11">
        <f>J45</f>
        <v>0</v>
      </c>
      <c r="K44" s="11">
        <f>F44-I44-J44</f>
        <v>12267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23300</v>
      </c>
      <c r="E45" s="11">
        <f>E46</f>
        <v>8300</v>
      </c>
      <c r="F45" s="11">
        <f>G45+H45</f>
        <v>20545</v>
      </c>
      <c r="G45" s="11">
        <f>G46</f>
        <v>7622</v>
      </c>
      <c r="H45" s="11">
        <f>H46</f>
        <v>12923</v>
      </c>
      <c r="I45" s="11">
        <f>I46</f>
        <v>8278</v>
      </c>
      <c r="J45" s="11">
        <f>J46</f>
        <v>0</v>
      </c>
      <c r="K45" s="11">
        <f>F45-I45-J45</f>
        <v>12267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23300</v>
      </c>
      <c r="E46" s="11">
        <v>8300</v>
      </c>
      <c r="F46" s="11">
        <f>G46+H46</f>
        <v>20545</v>
      </c>
      <c r="G46" s="11">
        <v>7622</v>
      </c>
      <c r="H46" s="11">
        <v>12923</v>
      </c>
      <c r="I46" s="11">
        <v>8278</v>
      </c>
      <c r="J46" s="11">
        <v>0</v>
      </c>
      <c r="K46" s="11">
        <f>F46-I46-J46</f>
        <v>12267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692370</v>
      </c>
      <c r="E47" s="11">
        <f>E48+E52</f>
        <v>94000</v>
      </c>
      <c r="F47" s="11">
        <f>G47+H47</f>
        <v>707247</v>
      </c>
      <c r="G47" s="11">
        <f>G48+G52</f>
        <v>529777</v>
      </c>
      <c r="H47" s="11">
        <f>H48+H52</f>
        <v>177470</v>
      </c>
      <c r="I47" s="11">
        <f>I48+I52</f>
        <v>60043</v>
      </c>
      <c r="J47" s="11">
        <f>J48+J52</f>
        <v>0</v>
      </c>
      <c r="K47" s="11">
        <f>F47-I47-J47</f>
        <v>647204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10800</v>
      </c>
      <c r="E48" s="11">
        <f>E49</f>
        <v>3300</v>
      </c>
      <c r="F48" s="11">
        <f>G48+H48</f>
        <v>19588</v>
      </c>
      <c r="G48" s="11">
        <f>G49</f>
        <v>7966</v>
      </c>
      <c r="H48" s="11">
        <f>H49</f>
        <v>11622</v>
      </c>
      <c r="I48" s="11">
        <f>I49</f>
        <v>3304</v>
      </c>
      <c r="J48" s="11">
        <f>J49</f>
        <v>0</v>
      </c>
      <c r="K48" s="11">
        <f>F48-I48-J48</f>
        <v>16284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10800</v>
      </c>
      <c r="E49" s="11">
        <f>+E50</f>
        <v>3300</v>
      </c>
      <c r="F49" s="11">
        <f>G49+H49</f>
        <v>19588</v>
      </c>
      <c r="G49" s="11">
        <f>+G50</f>
        <v>7966</v>
      </c>
      <c r="H49" s="11">
        <f>+H50</f>
        <v>11622</v>
      </c>
      <c r="I49" s="11">
        <f>+I50</f>
        <v>3304</v>
      </c>
      <c r="J49" s="11">
        <f>+J50</f>
        <v>0</v>
      </c>
      <c r="K49" s="11">
        <f>F49-I49-J49</f>
        <v>16284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D51</f>
        <v>10800</v>
      </c>
      <c r="E50" s="11">
        <f>E51</f>
        <v>3300</v>
      </c>
      <c r="F50" s="11">
        <f>G50+H50</f>
        <v>19588</v>
      </c>
      <c r="G50" s="11">
        <f>G51</f>
        <v>7966</v>
      </c>
      <c r="H50" s="11">
        <f>H51</f>
        <v>11622</v>
      </c>
      <c r="I50" s="11">
        <f>I51</f>
        <v>3304</v>
      </c>
      <c r="J50" s="11">
        <f>J51</f>
        <v>0</v>
      </c>
      <c r="K50" s="11">
        <f>F50-I50-J50</f>
        <v>16284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10800</v>
      </c>
      <c r="E51" s="11">
        <v>3300</v>
      </c>
      <c r="F51" s="11">
        <f>G51+H51</f>
        <v>19588</v>
      </c>
      <c r="G51" s="11">
        <v>7966</v>
      </c>
      <c r="H51" s="11">
        <v>11622</v>
      </c>
      <c r="I51" s="11">
        <v>3304</v>
      </c>
      <c r="J51" s="11">
        <v>0</v>
      </c>
      <c r="K51" s="11">
        <f>F51-I51-J51</f>
        <v>16284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+D53+D57</f>
        <v>681570</v>
      </c>
      <c r="E52" s="11">
        <f>+E53+E57</f>
        <v>90700</v>
      </c>
      <c r="F52" s="11">
        <f>G52+H52</f>
        <v>687659</v>
      </c>
      <c r="G52" s="11">
        <f>+G53+G57</f>
        <v>521811</v>
      </c>
      <c r="H52" s="11">
        <f>+H53+H57</f>
        <v>165848</v>
      </c>
      <c r="I52" s="11">
        <f>+I53+I57</f>
        <v>56739</v>
      </c>
      <c r="J52" s="11">
        <f>+J53+J57</f>
        <v>0</v>
      </c>
      <c r="K52" s="11">
        <f>F52-I52-J52</f>
        <v>630920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D54+D56</f>
        <v>651870</v>
      </c>
      <c r="E53" s="11">
        <f>E54+E56</f>
        <v>61000</v>
      </c>
      <c r="F53" s="11">
        <f>G53+H53</f>
        <v>658014</v>
      </c>
      <c r="G53" s="11">
        <f>G54+G56</f>
        <v>521811</v>
      </c>
      <c r="H53" s="11">
        <f>H54+H56</f>
        <v>136203</v>
      </c>
      <c r="I53" s="11">
        <f>I54+I56</f>
        <v>27094</v>
      </c>
      <c r="J53" s="11">
        <f>J54+J56</f>
        <v>0</v>
      </c>
      <c r="K53" s="11">
        <f>F53-I53-J53</f>
        <v>630920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631870</v>
      </c>
      <c r="E54" s="11">
        <f>E55</f>
        <v>56000</v>
      </c>
      <c r="F54" s="11">
        <f>G54+H54</f>
        <v>658014</v>
      </c>
      <c r="G54" s="11">
        <f>G55</f>
        <v>521811</v>
      </c>
      <c r="H54" s="11">
        <f>H55</f>
        <v>136203</v>
      </c>
      <c r="I54" s="11">
        <f>I55</f>
        <v>27094</v>
      </c>
      <c r="J54" s="11">
        <f>J55</f>
        <v>0</v>
      </c>
      <c r="K54" s="11">
        <f>F54-I54-J54</f>
        <v>630920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v>631870</v>
      </c>
      <c r="E55" s="11">
        <v>56000</v>
      </c>
      <c r="F55" s="11">
        <f>G55+H55</f>
        <v>658014</v>
      </c>
      <c r="G55" s="11">
        <v>521811</v>
      </c>
      <c r="H55" s="11">
        <v>136203</v>
      </c>
      <c r="I55" s="11">
        <v>27094</v>
      </c>
      <c r="J55" s="11">
        <v>0</v>
      </c>
      <c r="K55" s="11">
        <f>F55-I55-J55</f>
        <v>630920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20000</v>
      </c>
      <c r="E56" s="11">
        <v>5000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D58+D59+D60</f>
        <v>29700</v>
      </c>
      <c r="E57" s="11">
        <f>E58+E59+E60</f>
        <v>29700</v>
      </c>
      <c r="F57" s="11">
        <f>G57+H57</f>
        <v>29645</v>
      </c>
      <c r="G57" s="11">
        <f>G58+G59+G60</f>
        <v>0</v>
      </c>
      <c r="H57" s="11">
        <f>H58+H59+H60</f>
        <v>29645</v>
      </c>
      <c r="I57" s="11">
        <f>I58+I59+I60</f>
        <v>29645</v>
      </c>
      <c r="J57" s="11">
        <f>J58+J59+J60</f>
        <v>0</v>
      </c>
      <c r="K57" s="11">
        <f>F57-I57-J57</f>
        <v>0</v>
      </c>
    </row>
    <row r="58" spans="1:11" s="6" customFormat="1" x14ac:dyDescent="0.25">
      <c r="A58" s="10" t="s">
        <v>158</v>
      </c>
      <c r="B58" s="10" t="s">
        <v>159</v>
      </c>
      <c r="C58" s="10" t="s">
        <v>160</v>
      </c>
      <c r="D58" s="11">
        <v>29700</v>
      </c>
      <c r="E58" s="11">
        <v>29700</v>
      </c>
      <c r="F58" s="11">
        <f>G58+H58</f>
        <v>29645</v>
      </c>
      <c r="G58" s="11">
        <v>0</v>
      </c>
      <c r="H58" s="11">
        <v>29645</v>
      </c>
      <c r="I58" s="11">
        <v>29645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161</v>
      </c>
      <c r="B59" s="10" t="s">
        <v>162</v>
      </c>
      <c r="C59" s="10" t="s">
        <v>163</v>
      </c>
      <c r="D59" s="11">
        <v>-12000</v>
      </c>
      <c r="E59" s="11">
        <v>-12000</v>
      </c>
      <c r="F59" s="11">
        <f>G59+H59</f>
        <v>-12000</v>
      </c>
      <c r="G59" s="11">
        <v>0</v>
      </c>
      <c r="H59" s="11">
        <v>-12000</v>
      </c>
      <c r="I59" s="11">
        <v>-12000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12000</v>
      </c>
      <c r="E60" s="11">
        <v>12000</v>
      </c>
      <c r="F60" s="11">
        <f>G60+H60</f>
        <v>12000</v>
      </c>
      <c r="G60" s="11">
        <v>0</v>
      </c>
      <c r="H60" s="11">
        <v>12000</v>
      </c>
      <c r="I60" s="11">
        <v>12000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f>D62</f>
        <v>4600</v>
      </c>
      <c r="E61" s="11">
        <f>E62</f>
        <v>4600</v>
      </c>
      <c r="F61" s="11">
        <f>G61+H61</f>
        <v>4516</v>
      </c>
      <c r="G61" s="11">
        <f>G62</f>
        <v>0</v>
      </c>
      <c r="H61" s="11">
        <f>H62</f>
        <v>4516</v>
      </c>
      <c r="I61" s="11">
        <f>I62</f>
        <v>4516</v>
      </c>
      <c r="J61" s="11">
        <f>J62</f>
        <v>0</v>
      </c>
      <c r="K61" s="11">
        <f>F61-I61-J61</f>
        <v>0</v>
      </c>
    </row>
    <row r="62" spans="1:11" s="6" customFormat="1" ht="33" x14ac:dyDescent="0.25">
      <c r="A62" s="10" t="s">
        <v>170</v>
      </c>
      <c r="B62" s="10" t="s">
        <v>171</v>
      </c>
      <c r="C62" s="10" t="s">
        <v>172</v>
      </c>
      <c r="D62" s="11">
        <f>D63</f>
        <v>4600</v>
      </c>
      <c r="E62" s="11">
        <f>E63</f>
        <v>4600</v>
      </c>
      <c r="F62" s="11">
        <f>G62+H62</f>
        <v>4516</v>
      </c>
      <c r="G62" s="11">
        <f>G63</f>
        <v>0</v>
      </c>
      <c r="H62" s="11">
        <f>H63</f>
        <v>4516</v>
      </c>
      <c r="I62" s="11">
        <f>I63</f>
        <v>4516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v>4600</v>
      </c>
      <c r="E63" s="11">
        <v>4600</v>
      </c>
      <c r="F63" s="11">
        <f>G63+H63</f>
        <v>4516</v>
      </c>
      <c r="G63" s="11">
        <v>0</v>
      </c>
      <c r="H63" s="11">
        <v>4516</v>
      </c>
      <c r="I63" s="11">
        <v>4516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f>D65</f>
        <v>0</v>
      </c>
      <c r="E64" s="11">
        <f>E65</f>
        <v>0</v>
      </c>
      <c r="F64" s="11">
        <f>G64+H64</f>
        <v>789246</v>
      </c>
      <c r="G64" s="11">
        <f>G65</f>
        <v>0</v>
      </c>
      <c r="H64" s="11">
        <f>H65</f>
        <v>789246</v>
      </c>
      <c r="I64" s="11">
        <f>I65</f>
        <v>789246</v>
      </c>
      <c r="J64" s="11">
        <f>J65</f>
        <v>0</v>
      </c>
      <c r="K64" s="11">
        <f>F64-I64-J64</f>
        <v>0</v>
      </c>
    </row>
    <row r="65" spans="1:12" s="6" customFormat="1" ht="43.5" x14ac:dyDescent="0.25">
      <c r="A65" s="10" t="s">
        <v>179</v>
      </c>
      <c r="B65" s="10" t="s">
        <v>180</v>
      </c>
      <c r="C65" s="10" t="s">
        <v>181</v>
      </c>
      <c r="D65" s="11">
        <f>+D66</f>
        <v>0</v>
      </c>
      <c r="E65" s="11">
        <f>+E66</f>
        <v>0</v>
      </c>
      <c r="F65" s="11">
        <f>G65+H65</f>
        <v>789246</v>
      </c>
      <c r="G65" s="11">
        <f>+G66</f>
        <v>0</v>
      </c>
      <c r="H65" s="11">
        <f>+H66</f>
        <v>789246</v>
      </c>
      <c r="I65" s="11">
        <f>+I66</f>
        <v>789246</v>
      </c>
      <c r="J65" s="11">
        <f>+J66</f>
        <v>0</v>
      </c>
      <c r="K65" s="11">
        <f>F65-I65-J65</f>
        <v>0</v>
      </c>
    </row>
    <row r="66" spans="1:12" s="6" customFormat="1" ht="33" x14ac:dyDescent="0.25">
      <c r="A66" s="10" t="s">
        <v>182</v>
      </c>
      <c r="B66" s="10" t="s">
        <v>183</v>
      </c>
      <c r="C66" s="10" t="s">
        <v>184</v>
      </c>
      <c r="D66" s="11">
        <v>0</v>
      </c>
      <c r="E66" s="11">
        <v>0</v>
      </c>
      <c r="F66" s="11">
        <f>G66+H66</f>
        <v>789246</v>
      </c>
      <c r="G66" s="11">
        <v>0</v>
      </c>
      <c r="H66" s="11">
        <v>789246</v>
      </c>
      <c r="I66" s="11">
        <v>789246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185</v>
      </c>
      <c r="B67" s="10" t="s">
        <v>186</v>
      </c>
      <c r="C67" s="10" t="s">
        <v>187</v>
      </c>
      <c r="D67" s="11">
        <f>D68</f>
        <v>4832200</v>
      </c>
      <c r="E67" s="11">
        <f>E68</f>
        <v>1215300</v>
      </c>
      <c r="F67" s="11">
        <f>G67+H67</f>
        <v>1214880</v>
      </c>
      <c r="G67" s="11">
        <f>G68</f>
        <v>0</v>
      </c>
      <c r="H67" s="11">
        <f>H68</f>
        <v>1214880</v>
      </c>
      <c r="I67" s="11">
        <f>I68</f>
        <v>1214880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188</v>
      </c>
      <c r="B68" s="10" t="s">
        <v>189</v>
      </c>
      <c r="C68" s="10" t="s">
        <v>190</v>
      </c>
      <c r="D68" s="11">
        <f>D69+D72</f>
        <v>4832200</v>
      </c>
      <c r="E68" s="11">
        <f>E69+E72</f>
        <v>1215300</v>
      </c>
      <c r="F68" s="11">
        <f>G68+H68</f>
        <v>1214880</v>
      </c>
      <c r="G68" s="11">
        <f>G69+G72</f>
        <v>0</v>
      </c>
      <c r="H68" s="11">
        <f>H69+H72</f>
        <v>1214880</v>
      </c>
      <c r="I68" s="11">
        <f>I69+I72</f>
        <v>1214880</v>
      </c>
      <c r="J68" s="11">
        <f>J69+J72</f>
        <v>0</v>
      </c>
      <c r="K68" s="11">
        <f>F68-I68-J68</f>
        <v>0</v>
      </c>
    </row>
    <row r="69" spans="1:12" s="6" customFormat="1" ht="96" x14ac:dyDescent="0.25">
      <c r="A69" s="10" t="s">
        <v>191</v>
      </c>
      <c r="B69" s="10" t="s">
        <v>192</v>
      </c>
      <c r="C69" s="10" t="s">
        <v>193</v>
      </c>
      <c r="D69" s="11">
        <f>+D70+D71</f>
        <v>4815500</v>
      </c>
      <c r="E69" s="11">
        <f>+E70+E71</f>
        <v>1215300</v>
      </c>
      <c r="F69" s="11">
        <f>G69+H69</f>
        <v>1214880</v>
      </c>
      <c r="G69" s="11">
        <f>+G70+G71</f>
        <v>0</v>
      </c>
      <c r="H69" s="11">
        <f>+H70+H71</f>
        <v>1214880</v>
      </c>
      <c r="I69" s="11">
        <f>+I70+I71</f>
        <v>1214880</v>
      </c>
      <c r="J69" s="11">
        <f>+J70+J71</f>
        <v>0</v>
      </c>
      <c r="K69" s="11">
        <f>F69-I69-J69</f>
        <v>0</v>
      </c>
    </row>
    <row r="70" spans="1:12" s="6" customFormat="1" ht="33" x14ac:dyDescent="0.25">
      <c r="A70" s="10" t="s">
        <v>194</v>
      </c>
      <c r="B70" s="10" t="s">
        <v>195</v>
      </c>
      <c r="C70" s="10" t="s">
        <v>196</v>
      </c>
      <c r="D70" s="11">
        <v>2300</v>
      </c>
      <c r="E70" s="11">
        <v>2300</v>
      </c>
      <c r="F70" s="11">
        <f>G70+H70</f>
        <v>2280</v>
      </c>
      <c r="G70" s="11">
        <v>0</v>
      </c>
      <c r="H70" s="11">
        <v>2280</v>
      </c>
      <c r="I70" s="11">
        <v>2280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197</v>
      </c>
      <c r="B71" s="10" t="s">
        <v>198</v>
      </c>
      <c r="C71" s="10" t="s">
        <v>199</v>
      </c>
      <c r="D71" s="11">
        <v>4813200</v>
      </c>
      <c r="E71" s="11">
        <v>1213000</v>
      </c>
      <c r="F71" s="11">
        <f>G71+H71</f>
        <v>1212600</v>
      </c>
      <c r="G71" s="11">
        <v>0</v>
      </c>
      <c r="H71" s="11">
        <v>1212600</v>
      </c>
      <c r="I71" s="11">
        <v>1212600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200</v>
      </c>
      <c r="B72" s="10" t="s">
        <v>201</v>
      </c>
      <c r="C72" s="10" t="s">
        <v>202</v>
      </c>
      <c r="D72" s="11">
        <f>+D73</f>
        <v>16700</v>
      </c>
      <c r="E72" s="11">
        <f>+E73</f>
        <v>0</v>
      </c>
      <c r="F72" s="11">
        <f>G72+H72</f>
        <v>0</v>
      </c>
      <c r="G72" s="11">
        <f>+G73</f>
        <v>0</v>
      </c>
      <c r="H72" s="11">
        <f>+H73</f>
        <v>0</v>
      </c>
      <c r="I72" s="11">
        <f>+I73</f>
        <v>0</v>
      </c>
      <c r="J72" s="11">
        <f>+J73</f>
        <v>0</v>
      </c>
      <c r="K72" s="11">
        <f>F72-I72-J72</f>
        <v>0</v>
      </c>
    </row>
    <row r="73" spans="1:12" s="6" customFormat="1" ht="22.5" x14ac:dyDescent="0.25">
      <c r="A73" s="10" t="s">
        <v>203</v>
      </c>
      <c r="B73" s="10" t="s">
        <v>204</v>
      </c>
      <c r="C73" s="10" t="s">
        <v>205</v>
      </c>
      <c r="D73" s="11">
        <v>16700</v>
      </c>
      <c r="E73" s="11">
        <v>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206</v>
      </c>
      <c r="B74" s="10" t="s">
        <v>207</v>
      </c>
      <c r="C74" s="10" t="s">
        <v>208</v>
      </c>
      <c r="D74" s="11">
        <f>+D75+D77</f>
        <v>122500</v>
      </c>
      <c r="E74" s="11">
        <f>+E75+E77</f>
        <v>72200</v>
      </c>
      <c r="F74" s="11">
        <f>G74+H74</f>
        <v>72130</v>
      </c>
      <c r="G74" s="11">
        <f>+G75+G77</f>
        <v>0</v>
      </c>
      <c r="H74" s="11">
        <f>+H75+H77</f>
        <v>72130</v>
      </c>
      <c r="I74" s="11">
        <f>+I75+I77</f>
        <v>72130</v>
      </c>
      <c r="J74" s="11">
        <f>+J75+J77</f>
        <v>0</v>
      </c>
      <c r="K74" s="11">
        <f>F74-I74-J74</f>
        <v>0</v>
      </c>
    </row>
    <row r="75" spans="1:12" s="6" customFormat="1" ht="33" x14ac:dyDescent="0.25">
      <c r="A75" s="10" t="s">
        <v>209</v>
      </c>
      <c r="B75" s="10" t="s">
        <v>210</v>
      </c>
      <c r="C75" s="10" t="s">
        <v>211</v>
      </c>
      <c r="D75" s="11">
        <f>D76</f>
        <v>50300</v>
      </c>
      <c r="E75" s="11">
        <f>E76</f>
        <v>0</v>
      </c>
      <c r="F75" s="11">
        <f>G75+H75</f>
        <v>0</v>
      </c>
      <c r="G75" s="11">
        <f>G76</f>
        <v>0</v>
      </c>
      <c r="H75" s="11">
        <f>H76</f>
        <v>0</v>
      </c>
      <c r="I75" s="11">
        <f>I76</f>
        <v>0</v>
      </c>
      <c r="J75" s="11">
        <f>J76</f>
        <v>0</v>
      </c>
      <c r="K75" s="11">
        <f>F75-I75-J75</f>
        <v>0</v>
      </c>
    </row>
    <row r="76" spans="1:12" s="6" customFormat="1" ht="22.5" x14ac:dyDescent="0.25">
      <c r="A76" s="10" t="s">
        <v>212</v>
      </c>
      <c r="B76" s="10" t="s">
        <v>213</v>
      </c>
      <c r="C76" s="10" t="s">
        <v>214</v>
      </c>
      <c r="D76" s="11">
        <v>50300</v>
      </c>
      <c r="E76" s="11">
        <v>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2" s="6" customFormat="1" x14ac:dyDescent="0.25">
      <c r="A77" s="10" t="s">
        <v>215</v>
      </c>
      <c r="B77" s="10" t="s">
        <v>216</v>
      </c>
      <c r="C77" s="10" t="s">
        <v>217</v>
      </c>
      <c r="D77" s="11">
        <f>+D78</f>
        <v>72200</v>
      </c>
      <c r="E77" s="11">
        <f>+E78</f>
        <v>72200</v>
      </c>
      <c r="F77" s="11">
        <f>G77+H77</f>
        <v>72130</v>
      </c>
      <c r="G77" s="11">
        <f>+G78</f>
        <v>0</v>
      </c>
      <c r="H77" s="11">
        <f>+H78</f>
        <v>72130</v>
      </c>
      <c r="I77" s="11">
        <f>+I78</f>
        <v>72130</v>
      </c>
      <c r="J77" s="11">
        <f>+J78</f>
        <v>0</v>
      </c>
      <c r="K77" s="11">
        <f>F77-I77-J77</f>
        <v>0</v>
      </c>
    </row>
    <row r="78" spans="1:12" s="6" customFormat="1" x14ac:dyDescent="0.25">
      <c r="A78" s="10" t="s">
        <v>218</v>
      </c>
      <c r="B78" s="10" t="s">
        <v>219</v>
      </c>
      <c r="C78" s="10" t="s">
        <v>220</v>
      </c>
      <c r="D78" s="11">
        <v>72200</v>
      </c>
      <c r="E78" s="11">
        <v>72200</v>
      </c>
      <c r="F78" s="11">
        <f>G78+H78</f>
        <v>72130</v>
      </c>
      <c r="G78" s="11">
        <v>0</v>
      </c>
      <c r="H78" s="11">
        <v>72130</v>
      </c>
      <c r="I78" s="11">
        <v>72130</v>
      </c>
      <c r="J78" s="11">
        <v>0</v>
      </c>
      <c r="K78" s="11">
        <f>F78-I78-J78</f>
        <v>0</v>
      </c>
    </row>
    <row r="79" spans="1:12" s="6" customFormat="1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25">
      <c r="A80" s="13" t="s">
        <v>221</v>
      </c>
      <c r="B80" s="13"/>
      <c r="C80" s="13"/>
      <c r="D80" s="13"/>
      <c r="E80" s="13" t="s">
        <v>223</v>
      </c>
      <c r="F80" s="13"/>
      <c r="G80" s="13"/>
      <c r="H80" s="13"/>
      <c r="I80" s="13" t="s">
        <v>224</v>
      </c>
      <c r="J80" s="13"/>
      <c r="K80" s="13"/>
      <c r="L80" s="13"/>
    </row>
    <row r="81" spans="1:12" x14ac:dyDescent="0.25">
      <c r="A81" s="3" t="s">
        <v>222</v>
      </c>
      <c r="B81" s="3"/>
      <c r="C81" s="3"/>
      <c r="D81" s="3"/>
      <c r="E81" s="3"/>
      <c r="F81" s="3"/>
      <c r="G81" s="3"/>
      <c r="H81" s="3"/>
      <c r="I81" s="3" t="s">
        <v>225</v>
      </c>
      <c r="J81" s="3"/>
      <c r="K81" s="3"/>
      <c r="L81" s="3"/>
    </row>
    <row r="159" spans="1:20" x14ac:dyDescent="0.25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3">
    <mergeCell ref="A80:D80"/>
    <mergeCell ref="A81:D81"/>
    <mergeCell ref="E80:H80"/>
    <mergeCell ref="E81:H81"/>
    <mergeCell ref="I80:L80"/>
    <mergeCell ref="I81:L81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226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227</v>
      </c>
      <c r="C12" s="10" t="s">
        <v>22</v>
      </c>
      <c r="D12" s="11">
        <f>D13+D59</f>
        <v>6642520</v>
      </c>
      <c r="E12" s="11">
        <f>E13+E59</f>
        <v>1444350</v>
      </c>
      <c r="F12" s="11">
        <f>G12+H12</f>
        <v>3362993</v>
      </c>
      <c r="G12" s="11">
        <f>G13+G59</f>
        <v>1496350</v>
      </c>
      <c r="H12" s="11">
        <f>H13+H59</f>
        <v>1866643</v>
      </c>
      <c r="I12" s="11">
        <f>I13+I59</f>
        <v>1260921</v>
      </c>
      <c r="J12" s="11">
        <f>J13+J59</f>
        <v>0</v>
      </c>
      <c r="K12" s="11">
        <f>F12-I12-J12</f>
        <v>2102072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D14+D46</f>
        <v>6640220</v>
      </c>
      <c r="E13" s="11">
        <f>E14+E46</f>
        <v>1442050</v>
      </c>
      <c r="F13" s="11">
        <f>G13+H13</f>
        <v>3360713</v>
      </c>
      <c r="G13" s="11">
        <f>G14+G46</f>
        <v>1496350</v>
      </c>
      <c r="H13" s="11">
        <f>H14+H46</f>
        <v>1864363</v>
      </c>
      <c r="I13" s="11">
        <f>I14+I46</f>
        <v>1258641</v>
      </c>
      <c r="J13" s="11">
        <f>J14+J46</f>
        <v>0</v>
      </c>
      <c r="K13" s="11">
        <f>F13-I13-J13</f>
        <v>2102072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D15+D22+D33+D43</f>
        <v>5959850</v>
      </c>
      <c r="E14" s="11">
        <f>E15+E22+E33+E43</f>
        <v>1360050</v>
      </c>
      <c r="F14" s="11">
        <f>G14+H14</f>
        <v>2665466</v>
      </c>
      <c r="G14" s="11">
        <f>G15+G22+G33+G43</f>
        <v>966573</v>
      </c>
      <c r="H14" s="11">
        <f>H15+H22+H33+H43</f>
        <v>1698893</v>
      </c>
      <c r="I14" s="11">
        <f>I15+I22+I33+I43</f>
        <v>1210598</v>
      </c>
      <c r="J14" s="11">
        <f>J15+J22+J33+J43</f>
        <v>0</v>
      </c>
      <c r="K14" s="11">
        <f>F14-I14-J14</f>
        <v>1454868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732230</v>
      </c>
      <c r="E15" s="11">
        <f>+E16</f>
        <v>151230</v>
      </c>
      <c r="F15" s="11">
        <f>G15+H15</f>
        <v>150498</v>
      </c>
      <c r="G15" s="11">
        <f>+G16</f>
        <v>0</v>
      </c>
      <c r="H15" s="11">
        <f>+H16</f>
        <v>150498</v>
      </c>
      <c r="I15" s="11">
        <f>+I16</f>
        <v>150498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228</v>
      </c>
      <c r="B16" s="10" t="s">
        <v>36</v>
      </c>
      <c r="C16" s="10" t="s">
        <v>37</v>
      </c>
      <c r="D16" s="11">
        <f>D17+D19</f>
        <v>732230</v>
      </c>
      <c r="E16" s="11">
        <f>E17+E19</f>
        <v>151230</v>
      </c>
      <c r="F16" s="11">
        <f>G16+H16</f>
        <v>150498</v>
      </c>
      <c r="G16" s="11">
        <f>G17+G19</f>
        <v>0</v>
      </c>
      <c r="H16" s="11">
        <f>H17+H19</f>
        <v>150498</v>
      </c>
      <c r="I16" s="11">
        <f>I17+I19</f>
        <v>150498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1230</v>
      </c>
      <c r="E17" s="11">
        <f>+E18</f>
        <v>1230</v>
      </c>
      <c r="F17" s="11">
        <f>G17+H17</f>
        <v>1224</v>
      </c>
      <c r="G17" s="11">
        <f>+G18</f>
        <v>0</v>
      </c>
      <c r="H17" s="11">
        <f>+H18</f>
        <v>1224</v>
      </c>
      <c r="I17" s="11">
        <f>+I18</f>
        <v>1224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229</v>
      </c>
      <c r="B18" s="10" t="s">
        <v>42</v>
      </c>
      <c r="C18" s="10" t="s">
        <v>43</v>
      </c>
      <c r="D18" s="11">
        <v>1230</v>
      </c>
      <c r="E18" s="11">
        <v>1230</v>
      </c>
      <c r="F18" s="11">
        <f>G18+H18</f>
        <v>1224</v>
      </c>
      <c r="G18" s="11">
        <v>0</v>
      </c>
      <c r="H18" s="11">
        <v>1224</v>
      </c>
      <c r="I18" s="11">
        <v>1224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731000</v>
      </c>
      <c r="E19" s="11">
        <f>E20+E21</f>
        <v>150000</v>
      </c>
      <c r="F19" s="11">
        <f>G19+H19</f>
        <v>149274</v>
      </c>
      <c r="G19" s="11">
        <f>G20+G21</f>
        <v>0</v>
      </c>
      <c r="H19" s="11">
        <f>H20+H21</f>
        <v>149274</v>
      </c>
      <c r="I19" s="11">
        <f>I20+I21</f>
        <v>149274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438000</v>
      </c>
      <c r="E20" s="11">
        <v>150000</v>
      </c>
      <c r="F20" s="11">
        <f>G20+H20</f>
        <v>149274</v>
      </c>
      <c r="G20" s="11">
        <v>0</v>
      </c>
      <c r="H20" s="11">
        <v>149274</v>
      </c>
      <c r="I20" s="11">
        <v>149274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293000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230</v>
      </c>
      <c r="B22" s="10" t="s">
        <v>54</v>
      </c>
      <c r="C22" s="10" t="s">
        <v>55</v>
      </c>
      <c r="D22" s="11">
        <f>D23</f>
        <v>776620</v>
      </c>
      <c r="E22" s="11">
        <f>E23</f>
        <v>221620</v>
      </c>
      <c r="F22" s="11">
        <f>G22+H22</f>
        <v>1420290</v>
      </c>
      <c r="G22" s="11">
        <f>G23</f>
        <v>832356</v>
      </c>
      <c r="H22" s="11">
        <f>H23</f>
        <v>587934</v>
      </c>
      <c r="I22" s="11">
        <f>I23</f>
        <v>185864</v>
      </c>
      <c r="J22" s="11">
        <f>J23</f>
        <v>0</v>
      </c>
      <c r="K22" s="11">
        <f>F22-I22-J22</f>
        <v>1234426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D24+D27+D31+D32</f>
        <v>776620</v>
      </c>
      <c r="E23" s="11">
        <f>E24+E27+E31+E32</f>
        <v>221620</v>
      </c>
      <c r="F23" s="11">
        <f>G23+H23</f>
        <v>1420290</v>
      </c>
      <c r="G23" s="11">
        <f>G24+G27+G31+G32</f>
        <v>832356</v>
      </c>
      <c r="H23" s="11">
        <f>H24+H27+H31+H32</f>
        <v>587934</v>
      </c>
      <c r="I23" s="11">
        <f>I24+I27+I31+I32</f>
        <v>185864</v>
      </c>
      <c r="J23" s="11">
        <f>J24+J27+J31+J32</f>
        <v>0</v>
      </c>
      <c r="K23" s="11">
        <f>F23-I23-J23</f>
        <v>1234426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55000</v>
      </c>
      <c r="E24" s="11">
        <f>E25+E26</f>
        <v>23500</v>
      </c>
      <c r="F24" s="11">
        <f>G24+H24</f>
        <v>221858</v>
      </c>
      <c r="G24" s="11">
        <f>G25+G26</f>
        <v>49155</v>
      </c>
      <c r="H24" s="11">
        <f>H25+H26</f>
        <v>172703</v>
      </c>
      <c r="I24" s="11">
        <f>I25+I26</f>
        <v>23387</v>
      </c>
      <c r="J24" s="11">
        <f>J25+J26</f>
        <v>0</v>
      </c>
      <c r="K24" s="11">
        <f>F24-I24-J24</f>
        <v>198471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36300</v>
      </c>
      <c r="E25" s="11">
        <v>17300</v>
      </c>
      <c r="F25" s="11">
        <f>G25+H25</f>
        <v>84458</v>
      </c>
      <c r="G25" s="11">
        <v>48994</v>
      </c>
      <c r="H25" s="11">
        <v>35464</v>
      </c>
      <c r="I25" s="11">
        <v>17268</v>
      </c>
      <c r="J25" s="11">
        <v>0</v>
      </c>
      <c r="K25" s="11">
        <f>F25-I25-J25</f>
        <v>67190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18700</v>
      </c>
      <c r="E26" s="11">
        <v>6200</v>
      </c>
      <c r="F26" s="11">
        <f>G26+H26</f>
        <v>137400</v>
      </c>
      <c r="G26" s="11">
        <v>161</v>
      </c>
      <c r="H26" s="11">
        <v>137239</v>
      </c>
      <c r="I26" s="11">
        <v>6119</v>
      </c>
      <c r="J26" s="11">
        <v>0</v>
      </c>
      <c r="K26" s="11">
        <f>F26-I26-J26</f>
        <v>131281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586120</v>
      </c>
      <c r="E27" s="11">
        <f>E28+E29+E30</f>
        <v>144620</v>
      </c>
      <c r="F27" s="11">
        <f>G27+H27</f>
        <v>1045827</v>
      </c>
      <c r="G27" s="11">
        <f>G28+G29+G30</f>
        <v>772477</v>
      </c>
      <c r="H27" s="11">
        <f>H28+H29+H30</f>
        <v>273350</v>
      </c>
      <c r="I27" s="11">
        <f>I28+I29+I30</f>
        <v>120007</v>
      </c>
      <c r="J27" s="11">
        <f>J28+J29+J30</f>
        <v>0</v>
      </c>
      <c r="K27" s="11">
        <f>F27-I27-J27</f>
        <v>925820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147120</v>
      </c>
      <c r="E28" s="11">
        <v>47120</v>
      </c>
      <c r="F28" s="11">
        <f>G28+H28</f>
        <v>265428</v>
      </c>
      <c r="G28" s="11">
        <v>184732</v>
      </c>
      <c r="H28" s="11">
        <v>80696</v>
      </c>
      <c r="I28" s="11">
        <v>37003</v>
      </c>
      <c r="J28" s="11">
        <v>0</v>
      </c>
      <c r="K28" s="11">
        <f>F28-I28-J28</f>
        <v>228425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10000</v>
      </c>
      <c r="E29" s="11">
        <v>3500</v>
      </c>
      <c r="F29" s="11">
        <f>G29+H29</f>
        <v>26515</v>
      </c>
      <c r="G29" s="11">
        <v>20888</v>
      </c>
      <c r="H29" s="11">
        <v>5627</v>
      </c>
      <c r="I29" s="11">
        <v>3458</v>
      </c>
      <c r="J29" s="11">
        <v>0</v>
      </c>
      <c r="K29" s="11">
        <f>F29-I29-J29</f>
        <v>23057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429000</v>
      </c>
      <c r="E30" s="11">
        <v>94000</v>
      </c>
      <c r="F30" s="11">
        <f>G30+H30</f>
        <v>753884</v>
      </c>
      <c r="G30" s="11">
        <v>566857</v>
      </c>
      <c r="H30" s="11">
        <v>187027</v>
      </c>
      <c r="I30" s="11">
        <v>79546</v>
      </c>
      <c r="J30" s="11">
        <v>0</v>
      </c>
      <c r="K30" s="11">
        <f>F30-I30-J30</f>
        <v>674338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8500</v>
      </c>
      <c r="E31" s="11">
        <v>1500</v>
      </c>
      <c r="F31" s="11">
        <f>G31+H31</f>
        <v>2481</v>
      </c>
      <c r="G31" s="11">
        <v>1069</v>
      </c>
      <c r="H31" s="11">
        <v>1412</v>
      </c>
      <c r="I31" s="11">
        <v>1412</v>
      </c>
      <c r="J31" s="11">
        <v>0</v>
      </c>
      <c r="K31" s="11">
        <f>F31-I31-J31</f>
        <v>1069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127000</v>
      </c>
      <c r="E32" s="11">
        <v>52000</v>
      </c>
      <c r="F32" s="11">
        <f>G32+H32</f>
        <v>150124</v>
      </c>
      <c r="G32" s="11">
        <v>9655</v>
      </c>
      <c r="H32" s="11">
        <v>140469</v>
      </c>
      <c r="I32" s="11">
        <v>41058</v>
      </c>
      <c r="J32" s="11">
        <v>0</v>
      </c>
      <c r="K32" s="11">
        <f>F32-I32-J32</f>
        <v>109066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D34+D38</f>
        <v>4427700</v>
      </c>
      <c r="E33" s="11">
        <f>E34+E38</f>
        <v>978900</v>
      </c>
      <c r="F33" s="11">
        <f>G33+H33</f>
        <v>1074133</v>
      </c>
      <c r="G33" s="11">
        <f>G34+G38</f>
        <v>126595</v>
      </c>
      <c r="H33" s="11">
        <f>H34+H38</f>
        <v>947538</v>
      </c>
      <c r="I33" s="11">
        <f>I34+I38</f>
        <v>865958</v>
      </c>
      <c r="J33" s="11">
        <f>J34+J38</f>
        <v>0</v>
      </c>
      <c r="K33" s="11">
        <f>F33-I33-J33</f>
        <v>208175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+D35+D36+D37</f>
        <v>4340000</v>
      </c>
      <c r="E34" s="11">
        <f>+E35+E36+E37</f>
        <v>941000</v>
      </c>
      <c r="F34" s="11">
        <f>G34+H34</f>
        <v>838000</v>
      </c>
      <c r="G34" s="11">
        <f>+G35+G36+G37</f>
        <v>0</v>
      </c>
      <c r="H34" s="11">
        <f>+H35+H36+H37</f>
        <v>838000</v>
      </c>
      <c r="I34" s="11">
        <f>+I35+I36+I37</f>
        <v>838000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231</v>
      </c>
      <c r="B35" s="10" t="s">
        <v>93</v>
      </c>
      <c r="C35" s="10" t="s">
        <v>94</v>
      </c>
      <c r="D35" s="11">
        <v>1823000</v>
      </c>
      <c r="E35" s="11">
        <v>335000</v>
      </c>
      <c r="F35" s="11">
        <f>G35+H35</f>
        <v>268000</v>
      </c>
      <c r="G35" s="11">
        <v>0</v>
      </c>
      <c r="H35" s="11">
        <v>268000</v>
      </c>
      <c r="I35" s="11">
        <v>268000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232</v>
      </c>
      <c r="B36" s="10" t="s">
        <v>96</v>
      </c>
      <c r="C36" s="10" t="s">
        <v>97</v>
      </c>
      <c r="D36" s="11">
        <v>10000</v>
      </c>
      <c r="E36" s="11">
        <v>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99</v>
      </c>
      <c r="C37" s="10" t="s">
        <v>100</v>
      </c>
      <c r="D37" s="11">
        <v>2507000</v>
      </c>
      <c r="E37" s="11">
        <v>603000</v>
      </c>
      <c r="F37" s="11">
        <f>G37+H37</f>
        <v>570000</v>
      </c>
      <c r="G37" s="11">
        <v>0</v>
      </c>
      <c r="H37" s="11">
        <v>570000</v>
      </c>
      <c r="I37" s="11">
        <v>570000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233</v>
      </c>
      <c r="B38" s="10" t="s">
        <v>102</v>
      </c>
      <c r="C38" s="10" t="s">
        <v>103</v>
      </c>
      <c r="D38" s="11">
        <f>D39+D42</f>
        <v>87700</v>
      </c>
      <c r="E38" s="11">
        <f>E39+E42</f>
        <v>37900</v>
      </c>
      <c r="F38" s="11">
        <f>G38+H38</f>
        <v>236133</v>
      </c>
      <c r="G38" s="11">
        <f>G39+G42</f>
        <v>126595</v>
      </c>
      <c r="H38" s="11">
        <f>H39+H42</f>
        <v>109538</v>
      </c>
      <c r="I38" s="11">
        <f>I39+I42</f>
        <v>27958</v>
      </c>
      <c r="J38" s="11">
        <f>J39+J42</f>
        <v>0</v>
      </c>
      <c r="K38" s="11">
        <f>F38-I38-J38</f>
        <v>208175</v>
      </c>
    </row>
    <row r="39" spans="1:11" s="6" customFormat="1" ht="22.5" x14ac:dyDescent="0.25">
      <c r="A39" s="10" t="s">
        <v>234</v>
      </c>
      <c r="B39" s="10" t="s">
        <v>105</v>
      </c>
      <c r="C39" s="10" t="s">
        <v>106</v>
      </c>
      <c r="D39" s="11">
        <f>D40+D41</f>
        <v>87700</v>
      </c>
      <c r="E39" s="11">
        <f>E40+E41</f>
        <v>37900</v>
      </c>
      <c r="F39" s="11">
        <f>G39+H39</f>
        <v>235462</v>
      </c>
      <c r="G39" s="11">
        <f>G40+G41</f>
        <v>126595</v>
      </c>
      <c r="H39" s="11">
        <f>H40+H41</f>
        <v>108867</v>
      </c>
      <c r="I39" s="11">
        <f>I40+I41</f>
        <v>27735</v>
      </c>
      <c r="J39" s="11">
        <f>J40+J41</f>
        <v>0</v>
      </c>
      <c r="K39" s="11">
        <f>F39-I39-J39</f>
        <v>207727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82300</v>
      </c>
      <c r="E40" s="11">
        <v>37300</v>
      </c>
      <c r="F40" s="11">
        <f>G40+H40</f>
        <v>196420</v>
      </c>
      <c r="G40" s="11">
        <v>95327</v>
      </c>
      <c r="H40" s="11">
        <v>101093</v>
      </c>
      <c r="I40" s="11">
        <v>27146</v>
      </c>
      <c r="J40" s="11">
        <v>0</v>
      </c>
      <c r="K40" s="11">
        <f>F40-I40-J40</f>
        <v>169274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5400</v>
      </c>
      <c r="E41" s="11">
        <v>600</v>
      </c>
      <c r="F41" s="11">
        <f>G41+H41</f>
        <v>39042</v>
      </c>
      <c r="G41" s="11">
        <v>31268</v>
      </c>
      <c r="H41" s="11">
        <v>7774</v>
      </c>
      <c r="I41" s="11">
        <v>589</v>
      </c>
      <c r="J41" s="11">
        <v>0</v>
      </c>
      <c r="K41" s="11">
        <f>F41-I41-J41</f>
        <v>38453</v>
      </c>
    </row>
    <row r="42" spans="1:11" s="6" customFormat="1" ht="22.5" x14ac:dyDescent="0.25">
      <c r="A42" s="10" t="s">
        <v>107</v>
      </c>
      <c r="B42" s="10" t="s">
        <v>114</v>
      </c>
      <c r="C42" s="10" t="s">
        <v>115</v>
      </c>
      <c r="D42" s="11">
        <v>0</v>
      </c>
      <c r="E42" s="11">
        <v>0</v>
      </c>
      <c r="F42" s="11">
        <f>G42+H42</f>
        <v>671</v>
      </c>
      <c r="G42" s="11">
        <v>0</v>
      </c>
      <c r="H42" s="11">
        <v>671</v>
      </c>
      <c r="I42" s="11">
        <v>223</v>
      </c>
      <c r="J42" s="11">
        <v>0</v>
      </c>
      <c r="K42" s="11">
        <f>F42-I42-J42</f>
        <v>448</v>
      </c>
    </row>
    <row r="43" spans="1:11" s="6" customFormat="1" ht="22.5" x14ac:dyDescent="0.25">
      <c r="A43" s="10" t="s">
        <v>113</v>
      </c>
      <c r="B43" s="10" t="s">
        <v>117</v>
      </c>
      <c r="C43" s="10" t="s">
        <v>118</v>
      </c>
      <c r="D43" s="11">
        <f>D44</f>
        <v>23300</v>
      </c>
      <c r="E43" s="11">
        <f>E44</f>
        <v>8300</v>
      </c>
      <c r="F43" s="11">
        <f>G43+H43</f>
        <v>20545</v>
      </c>
      <c r="G43" s="11">
        <f>G44</f>
        <v>7622</v>
      </c>
      <c r="H43" s="11">
        <f>H44</f>
        <v>12923</v>
      </c>
      <c r="I43" s="11">
        <f>I44</f>
        <v>8278</v>
      </c>
      <c r="J43" s="11">
        <f>J44</f>
        <v>0</v>
      </c>
      <c r="K43" s="11">
        <f>F43-I43-J43</f>
        <v>12267</v>
      </c>
    </row>
    <row r="44" spans="1:11" s="6" customFormat="1" x14ac:dyDescent="0.25">
      <c r="A44" s="10" t="s">
        <v>235</v>
      </c>
      <c r="B44" s="10" t="s">
        <v>120</v>
      </c>
      <c r="C44" s="10" t="s">
        <v>121</v>
      </c>
      <c r="D44" s="11">
        <f>D45</f>
        <v>23300</v>
      </c>
      <c r="E44" s="11">
        <f>E45</f>
        <v>8300</v>
      </c>
      <c r="F44" s="11">
        <f>G44+H44</f>
        <v>20545</v>
      </c>
      <c r="G44" s="11">
        <f>G45</f>
        <v>7622</v>
      </c>
      <c r="H44" s="11">
        <f>H45</f>
        <v>12923</v>
      </c>
      <c r="I44" s="11">
        <f>I45</f>
        <v>8278</v>
      </c>
      <c r="J44" s="11">
        <f>J45</f>
        <v>0</v>
      </c>
      <c r="K44" s="11">
        <f>F44-I44-J44</f>
        <v>12267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v>23300</v>
      </c>
      <c r="E45" s="11">
        <v>8300</v>
      </c>
      <c r="F45" s="11">
        <f>G45+H45</f>
        <v>20545</v>
      </c>
      <c r="G45" s="11">
        <v>7622</v>
      </c>
      <c r="H45" s="11">
        <v>12923</v>
      </c>
      <c r="I45" s="11">
        <v>8278</v>
      </c>
      <c r="J45" s="11">
        <v>0</v>
      </c>
      <c r="K45" s="11">
        <f>F45-I45-J45</f>
        <v>12267</v>
      </c>
    </row>
    <row r="46" spans="1:11" s="6" customFormat="1" x14ac:dyDescent="0.25">
      <c r="A46" s="10" t="s">
        <v>119</v>
      </c>
      <c r="B46" s="10" t="s">
        <v>126</v>
      </c>
      <c r="C46" s="10" t="s">
        <v>127</v>
      </c>
      <c r="D46" s="11">
        <f>D47+D51</f>
        <v>680370</v>
      </c>
      <c r="E46" s="11">
        <f>E47+E51</f>
        <v>82000</v>
      </c>
      <c r="F46" s="11">
        <f>G46+H46</f>
        <v>695247</v>
      </c>
      <c r="G46" s="11">
        <f>G47+G51</f>
        <v>529777</v>
      </c>
      <c r="H46" s="11">
        <f>H47+H51</f>
        <v>165470</v>
      </c>
      <c r="I46" s="11">
        <f>I47+I51</f>
        <v>48043</v>
      </c>
      <c r="J46" s="11">
        <f>J47+J51</f>
        <v>0</v>
      </c>
      <c r="K46" s="11">
        <f>F46-I46-J46</f>
        <v>647204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D48</f>
        <v>10800</v>
      </c>
      <c r="E47" s="11">
        <f>E48</f>
        <v>3300</v>
      </c>
      <c r="F47" s="11">
        <f>G47+H47</f>
        <v>19588</v>
      </c>
      <c r="G47" s="11">
        <f>G48</f>
        <v>7966</v>
      </c>
      <c r="H47" s="11">
        <f>H48</f>
        <v>11622</v>
      </c>
      <c r="I47" s="11">
        <f>I48</f>
        <v>3304</v>
      </c>
      <c r="J47" s="11">
        <f>J48</f>
        <v>0</v>
      </c>
      <c r="K47" s="11">
        <f>F47-I47-J47</f>
        <v>16284</v>
      </c>
    </row>
    <row r="48" spans="1:11" s="6" customFormat="1" ht="22.5" x14ac:dyDescent="0.25">
      <c r="A48" s="10" t="s">
        <v>125</v>
      </c>
      <c r="B48" s="10" t="s">
        <v>132</v>
      </c>
      <c r="C48" s="10" t="s">
        <v>133</v>
      </c>
      <c r="D48" s="11">
        <f>+D49</f>
        <v>10800</v>
      </c>
      <c r="E48" s="11">
        <f>+E49</f>
        <v>3300</v>
      </c>
      <c r="F48" s="11">
        <f>G48+H48</f>
        <v>19588</v>
      </c>
      <c r="G48" s="11">
        <f>+G49</f>
        <v>7966</v>
      </c>
      <c r="H48" s="11">
        <f>+H49</f>
        <v>11622</v>
      </c>
      <c r="I48" s="11">
        <f>+I49</f>
        <v>3304</v>
      </c>
      <c r="J48" s="11">
        <f>+J49</f>
        <v>0</v>
      </c>
      <c r="K48" s="11">
        <f>F48-I48-J48</f>
        <v>16284</v>
      </c>
    </row>
    <row r="49" spans="1:12" s="6" customFormat="1" x14ac:dyDescent="0.25">
      <c r="A49" s="10" t="s">
        <v>236</v>
      </c>
      <c r="B49" s="10" t="s">
        <v>135</v>
      </c>
      <c r="C49" s="10" t="s">
        <v>136</v>
      </c>
      <c r="D49" s="11">
        <f>D50</f>
        <v>10800</v>
      </c>
      <c r="E49" s="11">
        <f>E50</f>
        <v>3300</v>
      </c>
      <c r="F49" s="11">
        <f>G49+H49</f>
        <v>19588</v>
      </c>
      <c r="G49" s="11">
        <f>G50</f>
        <v>7966</v>
      </c>
      <c r="H49" s="11">
        <f>H50</f>
        <v>11622</v>
      </c>
      <c r="I49" s="11">
        <f>I50</f>
        <v>3304</v>
      </c>
      <c r="J49" s="11">
        <f>J50</f>
        <v>0</v>
      </c>
      <c r="K49" s="11">
        <f>F49-I49-J49</f>
        <v>16284</v>
      </c>
    </row>
    <row r="50" spans="1:12" s="6" customFormat="1" ht="22.5" x14ac:dyDescent="0.25">
      <c r="A50" s="10" t="s">
        <v>237</v>
      </c>
      <c r="B50" s="10" t="s">
        <v>138</v>
      </c>
      <c r="C50" s="10" t="s">
        <v>139</v>
      </c>
      <c r="D50" s="11">
        <v>10800</v>
      </c>
      <c r="E50" s="11">
        <v>3300</v>
      </c>
      <c r="F50" s="11">
        <f>G50+H50</f>
        <v>19588</v>
      </c>
      <c r="G50" s="11">
        <v>7966</v>
      </c>
      <c r="H50" s="11">
        <v>11622</v>
      </c>
      <c r="I50" s="11">
        <v>3304</v>
      </c>
      <c r="J50" s="11">
        <v>0</v>
      </c>
      <c r="K50" s="11">
        <f>F50-I50-J50</f>
        <v>16284</v>
      </c>
    </row>
    <row r="51" spans="1:12" s="6" customFormat="1" ht="22.5" x14ac:dyDescent="0.25">
      <c r="A51" s="10" t="s">
        <v>238</v>
      </c>
      <c r="B51" s="10" t="s">
        <v>141</v>
      </c>
      <c r="C51" s="10" t="s">
        <v>142</v>
      </c>
      <c r="D51" s="11">
        <f>+D52+D56</f>
        <v>669570</v>
      </c>
      <c r="E51" s="11">
        <f>+E52+E56</f>
        <v>78700</v>
      </c>
      <c r="F51" s="11">
        <f>G51+H51</f>
        <v>675659</v>
      </c>
      <c r="G51" s="11">
        <f>+G52+G56</f>
        <v>521811</v>
      </c>
      <c r="H51" s="11">
        <f>+H52+H56</f>
        <v>153848</v>
      </c>
      <c r="I51" s="11">
        <f>+I52+I56</f>
        <v>44739</v>
      </c>
      <c r="J51" s="11">
        <f>+J52+J56</f>
        <v>0</v>
      </c>
      <c r="K51" s="11">
        <f>F51-I51-J51</f>
        <v>630920</v>
      </c>
    </row>
    <row r="52" spans="1:12" s="6" customFormat="1" ht="22.5" x14ac:dyDescent="0.25">
      <c r="A52" s="10" t="s">
        <v>239</v>
      </c>
      <c r="B52" s="10" t="s">
        <v>144</v>
      </c>
      <c r="C52" s="10" t="s">
        <v>145</v>
      </c>
      <c r="D52" s="11">
        <f>D53+D55</f>
        <v>651870</v>
      </c>
      <c r="E52" s="11">
        <f>E53+E55</f>
        <v>61000</v>
      </c>
      <c r="F52" s="11">
        <f>G52+H52</f>
        <v>658014</v>
      </c>
      <c r="G52" s="11">
        <f>G53+G55</f>
        <v>521811</v>
      </c>
      <c r="H52" s="11">
        <f>H53+H55</f>
        <v>136203</v>
      </c>
      <c r="I52" s="11">
        <f>I53+I55</f>
        <v>27094</v>
      </c>
      <c r="J52" s="11">
        <f>J53+J55</f>
        <v>0</v>
      </c>
      <c r="K52" s="11">
        <f>F52-I52-J52</f>
        <v>630920</v>
      </c>
    </row>
    <row r="53" spans="1:12" s="6" customFormat="1" ht="22.5" x14ac:dyDescent="0.25">
      <c r="A53" s="10" t="s">
        <v>240</v>
      </c>
      <c r="B53" s="10" t="s">
        <v>147</v>
      </c>
      <c r="C53" s="10" t="s">
        <v>148</v>
      </c>
      <c r="D53" s="11">
        <f>D54</f>
        <v>631870</v>
      </c>
      <c r="E53" s="11">
        <f>E54</f>
        <v>56000</v>
      </c>
      <c r="F53" s="11">
        <f>G53+H53</f>
        <v>658014</v>
      </c>
      <c r="G53" s="11">
        <f>G54</f>
        <v>521811</v>
      </c>
      <c r="H53" s="11">
        <f>H54</f>
        <v>136203</v>
      </c>
      <c r="I53" s="11">
        <f>I54</f>
        <v>27094</v>
      </c>
      <c r="J53" s="11">
        <f>J54</f>
        <v>0</v>
      </c>
      <c r="K53" s="11">
        <f>F53-I53-J53</f>
        <v>630920</v>
      </c>
    </row>
    <row r="54" spans="1:12" s="6" customFormat="1" ht="22.5" x14ac:dyDescent="0.25">
      <c r="A54" s="10" t="s">
        <v>143</v>
      </c>
      <c r="B54" s="10" t="s">
        <v>150</v>
      </c>
      <c r="C54" s="10" t="s">
        <v>151</v>
      </c>
      <c r="D54" s="11">
        <v>631870</v>
      </c>
      <c r="E54" s="11">
        <v>56000</v>
      </c>
      <c r="F54" s="11">
        <f>G54+H54</f>
        <v>658014</v>
      </c>
      <c r="G54" s="11">
        <v>521811</v>
      </c>
      <c r="H54" s="11">
        <v>136203</v>
      </c>
      <c r="I54" s="11">
        <v>27094</v>
      </c>
      <c r="J54" s="11">
        <v>0</v>
      </c>
      <c r="K54" s="11">
        <f>F54-I54-J54</f>
        <v>630920</v>
      </c>
    </row>
    <row r="55" spans="1:12" s="6" customFormat="1" x14ac:dyDescent="0.25">
      <c r="A55" s="10" t="s">
        <v>241</v>
      </c>
      <c r="B55" s="10" t="s">
        <v>153</v>
      </c>
      <c r="C55" s="10" t="s">
        <v>154</v>
      </c>
      <c r="D55" s="11">
        <v>20000</v>
      </c>
      <c r="E55" s="11">
        <v>5000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2" s="6" customFormat="1" ht="22.5" x14ac:dyDescent="0.25">
      <c r="A56" s="10" t="s">
        <v>242</v>
      </c>
      <c r="B56" s="10" t="s">
        <v>156</v>
      </c>
      <c r="C56" s="10" t="s">
        <v>157</v>
      </c>
      <c r="D56" s="11">
        <f>D57+D58</f>
        <v>17700</v>
      </c>
      <c r="E56" s="11">
        <f>E57+E58</f>
        <v>17700</v>
      </c>
      <c r="F56" s="11">
        <f>G56+H56</f>
        <v>17645</v>
      </c>
      <c r="G56" s="11">
        <f>G57+G58</f>
        <v>0</v>
      </c>
      <c r="H56" s="11">
        <f>H57+H58</f>
        <v>17645</v>
      </c>
      <c r="I56" s="11">
        <f>I57+I58</f>
        <v>17645</v>
      </c>
      <c r="J56" s="11">
        <f>J57+J58</f>
        <v>0</v>
      </c>
      <c r="K56" s="11">
        <f>F56-I56-J56</f>
        <v>0</v>
      </c>
    </row>
    <row r="57" spans="1:12" s="6" customFormat="1" x14ac:dyDescent="0.25">
      <c r="A57" s="10" t="s">
        <v>243</v>
      </c>
      <c r="B57" s="10" t="s">
        <v>159</v>
      </c>
      <c r="C57" s="10" t="s">
        <v>160</v>
      </c>
      <c r="D57" s="11">
        <v>29700</v>
      </c>
      <c r="E57" s="11">
        <v>29700</v>
      </c>
      <c r="F57" s="11">
        <f>G57+H57</f>
        <v>29645</v>
      </c>
      <c r="G57" s="11">
        <v>0</v>
      </c>
      <c r="H57" s="11">
        <v>29645</v>
      </c>
      <c r="I57" s="11">
        <v>29645</v>
      </c>
      <c r="J57" s="11">
        <v>0</v>
      </c>
      <c r="K57" s="11">
        <f>F57-I57-J57</f>
        <v>0</v>
      </c>
    </row>
    <row r="58" spans="1:12" s="6" customFormat="1" ht="33" x14ac:dyDescent="0.25">
      <c r="A58" s="10" t="s">
        <v>244</v>
      </c>
      <c r="B58" s="10" t="s">
        <v>162</v>
      </c>
      <c r="C58" s="10" t="s">
        <v>163</v>
      </c>
      <c r="D58" s="11">
        <v>-12000</v>
      </c>
      <c r="E58" s="11">
        <v>-12000</v>
      </c>
      <c r="F58" s="11">
        <f>G58+H58</f>
        <v>-12000</v>
      </c>
      <c r="G58" s="11">
        <v>0</v>
      </c>
      <c r="H58" s="11">
        <v>-12000</v>
      </c>
      <c r="I58" s="11">
        <v>-12000</v>
      </c>
      <c r="J58" s="11">
        <v>0</v>
      </c>
      <c r="K58" s="11">
        <f>F58-I58-J58</f>
        <v>0</v>
      </c>
    </row>
    <row r="59" spans="1:12" s="6" customFormat="1" x14ac:dyDescent="0.25">
      <c r="A59" s="10" t="s">
        <v>170</v>
      </c>
      <c r="B59" s="10" t="s">
        <v>186</v>
      </c>
      <c r="C59" s="10" t="s">
        <v>187</v>
      </c>
      <c r="D59" s="11">
        <f>D60</f>
        <v>2300</v>
      </c>
      <c r="E59" s="11">
        <f>E60</f>
        <v>2300</v>
      </c>
      <c r="F59" s="11">
        <f>G59+H59</f>
        <v>2280</v>
      </c>
      <c r="G59" s="11">
        <f>G60</f>
        <v>0</v>
      </c>
      <c r="H59" s="11">
        <f>H60</f>
        <v>2280</v>
      </c>
      <c r="I59" s="11">
        <f>I60</f>
        <v>2280</v>
      </c>
      <c r="J59" s="11">
        <f>J60</f>
        <v>0</v>
      </c>
      <c r="K59" s="11">
        <f>F59-I59-J59</f>
        <v>0</v>
      </c>
    </row>
    <row r="60" spans="1:12" s="6" customFormat="1" ht="22.5" x14ac:dyDescent="0.25">
      <c r="A60" s="10" t="s">
        <v>173</v>
      </c>
      <c r="B60" s="10" t="s">
        <v>189</v>
      </c>
      <c r="C60" s="10" t="s">
        <v>190</v>
      </c>
      <c r="D60" s="11">
        <f>D61</f>
        <v>2300</v>
      </c>
      <c r="E60" s="11">
        <f>E61</f>
        <v>2300</v>
      </c>
      <c r="F60" s="11">
        <f>G60+H60</f>
        <v>2280</v>
      </c>
      <c r="G60" s="11">
        <f>G61</f>
        <v>0</v>
      </c>
      <c r="H60" s="11">
        <f>H61</f>
        <v>2280</v>
      </c>
      <c r="I60" s="11">
        <f>I61</f>
        <v>2280</v>
      </c>
      <c r="J60" s="11">
        <f>J61</f>
        <v>0</v>
      </c>
      <c r="K60" s="11">
        <f>F60-I60-J60</f>
        <v>0</v>
      </c>
    </row>
    <row r="61" spans="1:12" s="6" customFormat="1" ht="96" x14ac:dyDescent="0.25">
      <c r="A61" s="10" t="s">
        <v>245</v>
      </c>
      <c r="B61" s="10" t="s">
        <v>192</v>
      </c>
      <c r="C61" s="10" t="s">
        <v>193</v>
      </c>
      <c r="D61" s="11">
        <f>+D62</f>
        <v>2300</v>
      </c>
      <c r="E61" s="11">
        <f>+E62</f>
        <v>2300</v>
      </c>
      <c r="F61" s="11">
        <f>G61+H61</f>
        <v>2280</v>
      </c>
      <c r="G61" s="11">
        <f>+G62</f>
        <v>0</v>
      </c>
      <c r="H61" s="11">
        <f>+H62</f>
        <v>2280</v>
      </c>
      <c r="I61" s="11">
        <f>+I62</f>
        <v>2280</v>
      </c>
      <c r="J61" s="11">
        <f>+J62</f>
        <v>0</v>
      </c>
      <c r="K61" s="11">
        <f>F61-I61-J61</f>
        <v>0</v>
      </c>
    </row>
    <row r="62" spans="1:12" s="6" customFormat="1" ht="33" x14ac:dyDescent="0.25">
      <c r="A62" s="10" t="s">
        <v>179</v>
      </c>
      <c r="B62" s="10" t="s">
        <v>195</v>
      </c>
      <c r="C62" s="10" t="s">
        <v>196</v>
      </c>
      <c r="D62" s="11">
        <v>2300</v>
      </c>
      <c r="E62" s="11">
        <v>2300</v>
      </c>
      <c r="F62" s="11">
        <f>G62+H62</f>
        <v>2280</v>
      </c>
      <c r="G62" s="11">
        <v>0</v>
      </c>
      <c r="H62" s="11">
        <v>2280</v>
      </c>
      <c r="I62" s="11">
        <v>2280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221</v>
      </c>
      <c r="B64" s="13"/>
      <c r="C64" s="13"/>
      <c r="D64" s="13"/>
      <c r="E64" s="13" t="s">
        <v>223</v>
      </c>
      <c r="F64" s="13"/>
      <c r="G64" s="13"/>
      <c r="H64" s="13"/>
      <c r="I64" s="13" t="s">
        <v>224</v>
      </c>
      <c r="J64" s="13"/>
      <c r="K64" s="13"/>
      <c r="L64" s="13"/>
    </row>
    <row r="65" spans="1:12" x14ac:dyDescent="0.25">
      <c r="A65" s="3" t="s">
        <v>222</v>
      </c>
      <c r="B65" s="3"/>
      <c r="C65" s="3"/>
      <c r="D65" s="3"/>
      <c r="E65" s="3"/>
      <c r="F65" s="3"/>
      <c r="G65" s="3"/>
      <c r="H65" s="3"/>
      <c r="I65" s="3" t="s">
        <v>225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3">
    <mergeCell ref="A64:D64"/>
    <mergeCell ref="A65:D65"/>
    <mergeCell ref="E64:H64"/>
    <mergeCell ref="E65:H65"/>
    <mergeCell ref="I64:L64"/>
    <mergeCell ref="I65:L65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246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247</v>
      </c>
      <c r="C12" s="10" t="s">
        <v>22</v>
      </c>
      <c r="D12" s="11">
        <f>D13+D18+D21+D24+D30</f>
        <v>4969000</v>
      </c>
      <c r="E12" s="11">
        <f>E13+E18+E21+E24+E30</f>
        <v>1301800</v>
      </c>
      <c r="F12" s="11">
        <f>G12+H12</f>
        <v>2090492</v>
      </c>
      <c r="G12" s="11">
        <f>G13+G18+G21+G24+G30</f>
        <v>0</v>
      </c>
      <c r="H12" s="11">
        <f>H13+H18+H21+H24+H30</f>
        <v>2090492</v>
      </c>
      <c r="I12" s="11">
        <f>I13+I18+I21+I24+I30</f>
        <v>2090492</v>
      </c>
      <c r="J12" s="11">
        <f>J13+J18+J21+J24+J30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12000</v>
      </c>
      <c r="E13" s="11">
        <f>+E14</f>
        <v>12000</v>
      </c>
      <c r="F13" s="11">
        <f>G13+H13</f>
        <v>12000</v>
      </c>
      <c r="G13" s="11">
        <f>+G14</f>
        <v>0</v>
      </c>
      <c r="H13" s="11">
        <f>+H14</f>
        <v>12000</v>
      </c>
      <c r="I13" s="11">
        <f>+I14</f>
        <v>12000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248</v>
      </c>
      <c r="B14" s="10" t="s">
        <v>126</v>
      </c>
      <c r="C14" s="10" t="s">
        <v>127</v>
      </c>
      <c r="D14" s="11">
        <f>+D15</f>
        <v>12000</v>
      </c>
      <c r="E14" s="11">
        <f>+E15</f>
        <v>12000</v>
      </c>
      <c r="F14" s="11">
        <f>G14+H14</f>
        <v>12000</v>
      </c>
      <c r="G14" s="11">
        <f>+G15</f>
        <v>0</v>
      </c>
      <c r="H14" s="11">
        <f>+H15</f>
        <v>12000</v>
      </c>
      <c r="I14" s="11">
        <f>+I15</f>
        <v>12000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228</v>
      </c>
      <c r="B15" s="10" t="s">
        <v>141</v>
      </c>
      <c r="C15" s="10" t="s">
        <v>142</v>
      </c>
      <c r="D15" s="11">
        <f>+D16</f>
        <v>12000</v>
      </c>
      <c r="E15" s="11">
        <f>+E16</f>
        <v>12000</v>
      </c>
      <c r="F15" s="11">
        <f>G15+H15</f>
        <v>12000</v>
      </c>
      <c r="G15" s="11">
        <f>+G16</f>
        <v>0</v>
      </c>
      <c r="H15" s="11">
        <f>+H16</f>
        <v>12000</v>
      </c>
      <c r="I15" s="11">
        <f>+I16</f>
        <v>12000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249</v>
      </c>
      <c r="B16" s="10" t="s">
        <v>156</v>
      </c>
      <c r="C16" s="10" t="s">
        <v>157</v>
      </c>
      <c r="D16" s="11">
        <f>+D17</f>
        <v>12000</v>
      </c>
      <c r="E16" s="11">
        <f>+E17</f>
        <v>12000</v>
      </c>
      <c r="F16" s="11">
        <f>G16+H16</f>
        <v>12000</v>
      </c>
      <c r="G16" s="11">
        <f>+G17</f>
        <v>0</v>
      </c>
      <c r="H16" s="11">
        <f>+H17</f>
        <v>12000</v>
      </c>
      <c r="I16" s="11">
        <f>+I17</f>
        <v>12000</v>
      </c>
      <c r="J16" s="11">
        <f>+J17</f>
        <v>0</v>
      </c>
      <c r="K16" s="11">
        <f>F16-I16-J16</f>
        <v>0</v>
      </c>
    </row>
    <row r="17" spans="1:11" s="6" customFormat="1" x14ac:dyDescent="0.25">
      <c r="A17" s="10" t="s">
        <v>250</v>
      </c>
      <c r="B17" s="10" t="s">
        <v>165</v>
      </c>
      <c r="C17" s="10" t="s">
        <v>166</v>
      </c>
      <c r="D17" s="11">
        <v>12000</v>
      </c>
      <c r="E17" s="11">
        <v>12000</v>
      </c>
      <c r="F17" s="11">
        <f>G17+H17</f>
        <v>12000</v>
      </c>
      <c r="G17" s="11">
        <v>0</v>
      </c>
      <c r="H17" s="11">
        <v>12000</v>
      </c>
      <c r="I17" s="11">
        <v>12000</v>
      </c>
      <c r="J17" s="11">
        <v>0</v>
      </c>
      <c r="K17" s="11">
        <f>F17-I17-J17</f>
        <v>0</v>
      </c>
    </row>
    <row r="18" spans="1:11" s="6" customFormat="1" x14ac:dyDescent="0.25">
      <c r="A18" s="10" t="s">
        <v>53</v>
      </c>
      <c r="B18" s="10" t="s">
        <v>168</v>
      </c>
      <c r="C18" s="10" t="s">
        <v>169</v>
      </c>
      <c r="D18" s="11">
        <f>D19</f>
        <v>4600</v>
      </c>
      <c r="E18" s="11">
        <f>E19</f>
        <v>4600</v>
      </c>
      <c r="F18" s="11">
        <f>G18+H18</f>
        <v>4516</v>
      </c>
      <c r="G18" s="11">
        <f>G19</f>
        <v>0</v>
      </c>
      <c r="H18" s="11">
        <f>H19</f>
        <v>4516</v>
      </c>
      <c r="I18" s="11">
        <f>I19</f>
        <v>4516</v>
      </c>
      <c r="J18" s="11">
        <f>J19</f>
        <v>0</v>
      </c>
      <c r="K18" s="11">
        <f>F18-I18-J18</f>
        <v>0</v>
      </c>
    </row>
    <row r="19" spans="1:11" s="6" customFormat="1" ht="33" x14ac:dyDescent="0.25">
      <c r="A19" s="10" t="s">
        <v>56</v>
      </c>
      <c r="B19" s="10" t="s">
        <v>171</v>
      </c>
      <c r="C19" s="10" t="s">
        <v>172</v>
      </c>
      <c r="D19" s="11">
        <f>D20</f>
        <v>4600</v>
      </c>
      <c r="E19" s="11">
        <f>E20</f>
        <v>4600</v>
      </c>
      <c r="F19" s="11">
        <f>G19+H19</f>
        <v>4516</v>
      </c>
      <c r="G19" s="11">
        <f>G20</f>
        <v>0</v>
      </c>
      <c r="H19" s="11">
        <f>H20</f>
        <v>4516</v>
      </c>
      <c r="I19" s="11">
        <f>I20</f>
        <v>4516</v>
      </c>
      <c r="J19" s="11">
        <f>J20</f>
        <v>0</v>
      </c>
      <c r="K19" s="11">
        <f>F19-I19-J19</f>
        <v>0</v>
      </c>
    </row>
    <row r="20" spans="1:11" s="6" customFormat="1" ht="22.5" x14ac:dyDescent="0.25">
      <c r="A20" s="10" t="s">
        <v>59</v>
      </c>
      <c r="B20" s="10" t="s">
        <v>174</v>
      </c>
      <c r="C20" s="10" t="s">
        <v>175</v>
      </c>
      <c r="D20" s="11">
        <v>4600</v>
      </c>
      <c r="E20" s="11">
        <v>4600</v>
      </c>
      <c r="F20" s="11">
        <f>G20+H20</f>
        <v>4516</v>
      </c>
      <c r="G20" s="11">
        <v>0</v>
      </c>
      <c r="H20" s="11">
        <v>4516</v>
      </c>
      <c r="I20" s="11">
        <v>4516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74</v>
      </c>
      <c r="B21" s="10" t="s">
        <v>177</v>
      </c>
      <c r="C21" s="10" t="s">
        <v>178</v>
      </c>
      <c r="D21" s="11">
        <f>D22</f>
        <v>0</v>
      </c>
      <c r="E21" s="11">
        <f>E22</f>
        <v>0</v>
      </c>
      <c r="F21" s="11">
        <f>G21+H21</f>
        <v>789246</v>
      </c>
      <c r="G21" s="11">
        <f>G22</f>
        <v>0</v>
      </c>
      <c r="H21" s="11">
        <f>H22</f>
        <v>789246</v>
      </c>
      <c r="I21" s="11">
        <f>I22</f>
        <v>789246</v>
      </c>
      <c r="J21" s="11">
        <f>J22</f>
        <v>0</v>
      </c>
      <c r="K21" s="11">
        <f>F21-I21-J21</f>
        <v>0</v>
      </c>
    </row>
    <row r="22" spans="1:11" s="6" customFormat="1" ht="43.5" x14ac:dyDescent="0.25">
      <c r="A22" s="10" t="s">
        <v>77</v>
      </c>
      <c r="B22" s="10" t="s">
        <v>180</v>
      </c>
      <c r="C22" s="10" t="s">
        <v>181</v>
      </c>
      <c r="D22" s="11">
        <f>+D23</f>
        <v>0</v>
      </c>
      <c r="E22" s="11">
        <f>+E23</f>
        <v>0</v>
      </c>
      <c r="F22" s="11">
        <f>G22+H22</f>
        <v>789246</v>
      </c>
      <c r="G22" s="11">
        <f>+G23</f>
        <v>0</v>
      </c>
      <c r="H22" s="11">
        <f>+H23</f>
        <v>789246</v>
      </c>
      <c r="I22" s="11">
        <f>+I23</f>
        <v>789246</v>
      </c>
      <c r="J22" s="11">
        <f>+J23</f>
        <v>0</v>
      </c>
      <c r="K22" s="11">
        <f>F22-I22-J22</f>
        <v>0</v>
      </c>
    </row>
    <row r="23" spans="1:11" s="6" customFormat="1" ht="33" x14ac:dyDescent="0.25">
      <c r="A23" s="10" t="s">
        <v>83</v>
      </c>
      <c r="B23" s="10" t="s">
        <v>183</v>
      </c>
      <c r="C23" s="10" t="s">
        <v>184</v>
      </c>
      <c r="D23" s="11">
        <v>0</v>
      </c>
      <c r="E23" s="11">
        <v>0</v>
      </c>
      <c r="F23" s="11">
        <f>G23+H23</f>
        <v>789246</v>
      </c>
      <c r="G23" s="11">
        <v>0</v>
      </c>
      <c r="H23" s="11">
        <v>789246</v>
      </c>
      <c r="I23" s="11">
        <v>789246</v>
      </c>
      <c r="J23" s="11">
        <v>0</v>
      </c>
      <c r="K23" s="11">
        <f>F23-I23-J23</f>
        <v>0</v>
      </c>
    </row>
    <row r="24" spans="1:11" s="6" customFormat="1" x14ac:dyDescent="0.25">
      <c r="A24" s="10" t="s">
        <v>95</v>
      </c>
      <c r="B24" s="10" t="s">
        <v>186</v>
      </c>
      <c r="C24" s="10" t="s">
        <v>187</v>
      </c>
      <c r="D24" s="11">
        <f>D25</f>
        <v>4829900</v>
      </c>
      <c r="E24" s="11">
        <f>E25</f>
        <v>1213000</v>
      </c>
      <c r="F24" s="11">
        <f>G24+H24</f>
        <v>1212600</v>
      </c>
      <c r="G24" s="11">
        <f>G25</f>
        <v>0</v>
      </c>
      <c r="H24" s="11">
        <f>H25</f>
        <v>1212600</v>
      </c>
      <c r="I24" s="11">
        <f>I25</f>
        <v>1212600</v>
      </c>
      <c r="J24" s="11">
        <f>J25</f>
        <v>0</v>
      </c>
      <c r="K24" s="11">
        <f>F24-I24-J24</f>
        <v>0</v>
      </c>
    </row>
    <row r="25" spans="1:11" s="6" customFormat="1" ht="22.5" x14ac:dyDescent="0.25">
      <c r="A25" s="10" t="s">
        <v>98</v>
      </c>
      <c r="B25" s="10" t="s">
        <v>189</v>
      </c>
      <c r="C25" s="10" t="s">
        <v>190</v>
      </c>
      <c r="D25" s="11">
        <f>D26+D28</f>
        <v>4829900</v>
      </c>
      <c r="E25" s="11">
        <f>E26+E28</f>
        <v>1213000</v>
      </c>
      <c r="F25" s="11">
        <f>G25+H25</f>
        <v>1212600</v>
      </c>
      <c r="G25" s="11">
        <f>G26+G28</f>
        <v>0</v>
      </c>
      <c r="H25" s="11">
        <f>H26+H28</f>
        <v>1212600</v>
      </c>
      <c r="I25" s="11">
        <f>I26+I28</f>
        <v>1212600</v>
      </c>
      <c r="J25" s="11">
        <f>J26+J28</f>
        <v>0</v>
      </c>
      <c r="K25" s="11">
        <f>F25-I25-J25</f>
        <v>0</v>
      </c>
    </row>
    <row r="26" spans="1:11" s="6" customFormat="1" ht="96" x14ac:dyDescent="0.25">
      <c r="A26" s="10" t="s">
        <v>251</v>
      </c>
      <c r="B26" s="10" t="s">
        <v>192</v>
      </c>
      <c r="C26" s="10" t="s">
        <v>193</v>
      </c>
      <c r="D26" s="11">
        <f>+D27</f>
        <v>4813200</v>
      </c>
      <c r="E26" s="11">
        <f>+E27</f>
        <v>1213000</v>
      </c>
      <c r="F26" s="11">
        <f>G26+H26</f>
        <v>1212600</v>
      </c>
      <c r="G26" s="11">
        <f>+G27</f>
        <v>0</v>
      </c>
      <c r="H26" s="11">
        <f>+H27</f>
        <v>1212600</v>
      </c>
      <c r="I26" s="11">
        <f>+I27</f>
        <v>1212600</v>
      </c>
      <c r="J26" s="11">
        <f>+J27</f>
        <v>0</v>
      </c>
      <c r="K26" s="11">
        <f>F26-I26-J26</f>
        <v>0</v>
      </c>
    </row>
    <row r="27" spans="1:11" s="6" customFormat="1" ht="22.5" x14ac:dyDescent="0.25">
      <c r="A27" s="10" t="s">
        <v>252</v>
      </c>
      <c r="B27" s="10" t="s">
        <v>198</v>
      </c>
      <c r="C27" s="10" t="s">
        <v>199</v>
      </c>
      <c r="D27" s="11">
        <v>4813200</v>
      </c>
      <c r="E27" s="11">
        <v>1213000</v>
      </c>
      <c r="F27" s="11">
        <f>G27+H27</f>
        <v>1212600</v>
      </c>
      <c r="G27" s="11">
        <v>0</v>
      </c>
      <c r="H27" s="11">
        <v>1212600</v>
      </c>
      <c r="I27" s="11">
        <v>1212600</v>
      </c>
      <c r="J27" s="11">
        <v>0</v>
      </c>
      <c r="K27" s="11">
        <f>F27-I27-J27</f>
        <v>0</v>
      </c>
    </row>
    <row r="28" spans="1:11" s="6" customFormat="1" ht="33" x14ac:dyDescent="0.25">
      <c r="A28" s="10" t="s">
        <v>253</v>
      </c>
      <c r="B28" s="10" t="s">
        <v>201</v>
      </c>
      <c r="C28" s="10" t="s">
        <v>202</v>
      </c>
      <c r="D28" s="11">
        <f>+D29</f>
        <v>16700</v>
      </c>
      <c r="E28" s="11">
        <f>+E29</f>
        <v>0</v>
      </c>
      <c r="F28" s="11">
        <f>G28+H28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+J29</f>
        <v>0</v>
      </c>
      <c r="K28" s="11">
        <f>F28-I28-J28</f>
        <v>0</v>
      </c>
    </row>
    <row r="29" spans="1:11" s="6" customFormat="1" ht="22.5" x14ac:dyDescent="0.25">
      <c r="A29" s="10" t="s">
        <v>152</v>
      </c>
      <c r="B29" s="10" t="s">
        <v>204</v>
      </c>
      <c r="C29" s="10" t="s">
        <v>205</v>
      </c>
      <c r="D29" s="11">
        <v>16700</v>
      </c>
      <c r="E29" s="11">
        <v>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ht="33" x14ac:dyDescent="0.25">
      <c r="A30" s="10" t="s">
        <v>254</v>
      </c>
      <c r="B30" s="10" t="s">
        <v>207</v>
      </c>
      <c r="C30" s="10" t="s">
        <v>208</v>
      </c>
      <c r="D30" s="11">
        <f>+D31+D33</f>
        <v>122500</v>
      </c>
      <c r="E30" s="11">
        <f>+E31+E33</f>
        <v>72200</v>
      </c>
      <c r="F30" s="11">
        <f>G30+H30</f>
        <v>72130</v>
      </c>
      <c r="G30" s="11">
        <f>+G31+G33</f>
        <v>0</v>
      </c>
      <c r="H30" s="11">
        <f>+H31+H33</f>
        <v>72130</v>
      </c>
      <c r="I30" s="11">
        <f>+I31+I33</f>
        <v>72130</v>
      </c>
      <c r="J30" s="11">
        <f>+J31+J33</f>
        <v>0</v>
      </c>
      <c r="K30" s="11">
        <f>F30-I30-J30</f>
        <v>0</v>
      </c>
    </row>
    <row r="31" spans="1:11" s="6" customFormat="1" ht="33" x14ac:dyDescent="0.25">
      <c r="A31" s="10" t="s">
        <v>255</v>
      </c>
      <c r="B31" s="10" t="s">
        <v>210</v>
      </c>
      <c r="C31" s="10" t="s">
        <v>211</v>
      </c>
      <c r="D31" s="11">
        <f>D32</f>
        <v>50300</v>
      </c>
      <c r="E31" s="11">
        <f>E32</f>
        <v>0</v>
      </c>
      <c r="F31" s="11">
        <f>G31+H31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F31-I31-J31</f>
        <v>0</v>
      </c>
    </row>
    <row r="32" spans="1:11" s="6" customFormat="1" ht="22.5" x14ac:dyDescent="0.25">
      <c r="A32" s="10" t="s">
        <v>256</v>
      </c>
      <c r="B32" s="10" t="s">
        <v>213</v>
      </c>
      <c r="C32" s="10" t="s">
        <v>214</v>
      </c>
      <c r="D32" s="11">
        <v>50300</v>
      </c>
      <c r="E32" s="11">
        <v>0</v>
      </c>
      <c r="F32" s="11">
        <f>G32+H32</f>
        <v>0</v>
      </c>
      <c r="G32" s="11">
        <v>0</v>
      </c>
      <c r="H32" s="11">
        <v>0</v>
      </c>
      <c r="I32" s="11">
        <v>0</v>
      </c>
      <c r="J32" s="11">
        <v>0</v>
      </c>
      <c r="K32" s="11">
        <f>F32-I32-J32</f>
        <v>0</v>
      </c>
    </row>
    <row r="33" spans="1:12" s="6" customFormat="1" x14ac:dyDescent="0.25">
      <c r="A33" s="10" t="s">
        <v>257</v>
      </c>
      <c r="B33" s="10" t="s">
        <v>216</v>
      </c>
      <c r="C33" s="10" t="s">
        <v>217</v>
      </c>
      <c r="D33" s="11">
        <f>+D34</f>
        <v>72200</v>
      </c>
      <c r="E33" s="11">
        <f>+E34</f>
        <v>72200</v>
      </c>
      <c r="F33" s="11">
        <f>G33+H33</f>
        <v>72130</v>
      </c>
      <c r="G33" s="11">
        <f>+G34</f>
        <v>0</v>
      </c>
      <c r="H33" s="11">
        <f>+H34</f>
        <v>72130</v>
      </c>
      <c r="I33" s="11">
        <f>+I34</f>
        <v>72130</v>
      </c>
      <c r="J33" s="11">
        <f>+J34</f>
        <v>0</v>
      </c>
      <c r="K33" s="11">
        <f>F33-I33-J33</f>
        <v>0</v>
      </c>
    </row>
    <row r="34" spans="1:12" s="6" customFormat="1" x14ac:dyDescent="0.25">
      <c r="A34" s="10" t="s">
        <v>197</v>
      </c>
      <c r="B34" s="10" t="s">
        <v>219</v>
      </c>
      <c r="C34" s="10" t="s">
        <v>220</v>
      </c>
      <c r="D34" s="11">
        <v>72200</v>
      </c>
      <c r="E34" s="11">
        <v>72200</v>
      </c>
      <c r="F34" s="11">
        <f>G34+H34</f>
        <v>72130</v>
      </c>
      <c r="G34" s="11">
        <v>0</v>
      </c>
      <c r="H34" s="11">
        <v>72130</v>
      </c>
      <c r="I34" s="11">
        <v>72130</v>
      </c>
      <c r="J34" s="11">
        <v>0</v>
      </c>
      <c r="K34" s="11">
        <f>F34-I34-J34</f>
        <v>0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</row>
    <row r="36" spans="1:12" x14ac:dyDescent="0.25">
      <c r="A36" s="13" t="s">
        <v>221</v>
      </c>
      <c r="B36" s="13"/>
      <c r="C36" s="13"/>
      <c r="D36" s="13"/>
      <c r="E36" s="13" t="s">
        <v>223</v>
      </c>
      <c r="F36" s="13"/>
      <c r="G36" s="13"/>
      <c r="H36" s="13"/>
      <c r="I36" s="13" t="s">
        <v>224</v>
      </c>
      <c r="J36" s="13"/>
      <c r="K36" s="13"/>
      <c r="L36" s="13"/>
    </row>
    <row r="37" spans="1:12" x14ac:dyDescent="0.25">
      <c r="A37" s="3" t="s">
        <v>222</v>
      </c>
      <c r="B37" s="3"/>
      <c r="C37" s="3"/>
      <c r="D37" s="3"/>
      <c r="E37" s="3"/>
      <c r="F37" s="3"/>
      <c r="G37" s="3"/>
      <c r="H37" s="3"/>
      <c r="I37" s="3" t="s">
        <v>225</v>
      </c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3">
    <mergeCell ref="A36:D36"/>
    <mergeCell ref="A37:D37"/>
    <mergeCell ref="E36:H36"/>
    <mergeCell ref="E37:H37"/>
    <mergeCell ref="I36:L36"/>
    <mergeCell ref="I37:L3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2021-05-04T06:48:13Z</dcterms:created>
  <dcterms:modified xsi:type="dcterms:W3CDTF">2021-05-04T06:48:34Z</dcterms:modified>
</cp:coreProperties>
</file>