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DB06DF29-2BA0-43D6-A826-8AD4855C37FC}" xr6:coauthVersionLast="43" xr6:coauthVersionMax="43" xr10:uidLastSave="{00000000-0000-0000-0000-000000000000}"/>
  <bookViews>
    <workbookView xWindow="2295" yWindow="2295" windowWidth="15375" windowHeight="7875" activeTab="2" xr2:uid="{E95EA3BF-8BE3-4EC6-B3CD-BF7FADBA72E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2" i="3"/>
  <c r="D21" i="3" s="1"/>
  <c r="E22" i="3"/>
  <c r="E21" i="3" s="1"/>
  <c r="G22" i="3"/>
  <c r="F22" i="3" s="1"/>
  <c r="K22" i="3" s="1"/>
  <c r="H22" i="3"/>
  <c r="H21" i="3" s="1"/>
  <c r="I22" i="3"/>
  <c r="I21" i="3" s="1"/>
  <c r="J22" i="3"/>
  <c r="J21" i="3" s="1"/>
  <c r="F23" i="3"/>
  <c r="K23" i="3"/>
  <c r="D26" i="3"/>
  <c r="D25" i="3" s="1"/>
  <c r="D24" i="3" s="1"/>
  <c r="E26" i="3"/>
  <c r="E25" i="3" s="1"/>
  <c r="E24" i="3" s="1"/>
  <c r="G26" i="3"/>
  <c r="F26" i="3" s="1"/>
  <c r="K26" i="3" s="1"/>
  <c r="H26" i="3"/>
  <c r="H25" i="3" s="1"/>
  <c r="H24" i="3" s="1"/>
  <c r="I26" i="3"/>
  <c r="I25" i="3" s="1"/>
  <c r="I24" i="3" s="1"/>
  <c r="J26" i="3"/>
  <c r="J25" i="3" s="1"/>
  <c r="J24" i="3" s="1"/>
  <c r="F27" i="3"/>
  <c r="K27" i="3"/>
  <c r="F28" i="3"/>
  <c r="K28" i="3"/>
  <c r="D29" i="3"/>
  <c r="E29" i="3"/>
  <c r="G29" i="3"/>
  <c r="F29" i="3" s="1"/>
  <c r="K29" i="3" s="1"/>
  <c r="H29" i="3"/>
  <c r="I29" i="3"/>
  <c r="J29" i="3"/>
  <c r="F30" i="3"/>
  <c r="K30" i="3"/>
  <c r="F31" i="3"/>
  <c r="K31" i="3"/>
  <c r="D33" i="3"/>
  <c r="D32" i="3" s="1"/>
  <c r="E33" i="3"/>
  <c r="E32" i="3" s="1"/>
  <c r="G33" i="3"/>
  <c r="F33" i="3" s="1"/>
  <c r="K33" i="3" s="1"/>
  <c r="H33" i="3"/>
  <c r="H32" i="3" s="1"/>
  <c r="I33" i="3"/>
  <c r="I32" i="3" s="1"/>
  <c r="J33" i="3"/>
  <c r="J32" i="3" s="1"/>
  <c r="F34" i="3"/>
  <c r="K34" i="3"/>
  <c r="D35" i="3"/>
  <c r="E35" i="3"/>
  <c r="G35" i="3"/>
  <c r="F35" i="3" s="1"/>
  <c r="H35" i="3"/>
  <c r="I35" i="3"/>
  <c r="J35" i="3"/>
  <c r="K35" i="3"/>
  <c r="F36" i="3"/>
  <c r="K36" i="3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G23" i="2" s="1"/>
  <c r="H24" i="2"/>
  <c r="F24" i="2" s="1"/>
  <c r="K24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H27" i="2"/>
  <c r="F27" i="2" s="1"/>
  <c r="K27" i="2" s="1"/>
  <c r="I27" i="2"/>
  <c r="J27" i="2"/>
  <c r="F28" i="2"/>
  <c r="K28" i="2"/>
  <c r="F29" i="2"/>
  <c r="K29" i="2" s="1"/>
  <c r="F30" i="2"/>
  <c r="K30" i="2"/>
  <c r="F31" i="2"/>
  <c r="K31" i="2" s="1"/>
  <c r="F32" i="2"/>
  <c r="K32" i="2"/>
  <c r="D34" i="2"/>
  <c r="D33" i="2" s="1"/>
  <c r="E34" i="2"/>
  <c r="E33" i="2" s="1"/>
  <c r="G34" i="2"/>
  <c r="H34" i="2"/>
  <c r="I34" i="2"/>
  <c r="I33" i="2" s="1"/>
  <c r="J34" i="2"/>
  <c r="J33" i="2" s="1"/>
  <c r="F35" i="2"/>
  <c r="K35" i="2" s="1"/>
  <c r="F36" i="2"/>
  <c r="K36" i="2"/>
  <c r="F37" i="2"/>
  <c r="K37" i="2" s="1"/>
  <c r="D39" i="2"/>
  <c r="D38" i="2" s="1"/>
  <c r="E39" i="2"/>
  <c r="E38" i="2" s="1"/>
  <c r="G39" i="2"/>
  <c r="G38" i="2" s="1"/>
  <c r="H39" i="2"/>
  <c r="F39" i="2" s="1"/>
  <c r="K39" i="2" s="1"/>
  <c r="I39" i="2"/>
  <c r="I38" i="2" s="1"/>
  <c r="J39" i="2"/>
  <c r="J38" i="2" s="1"/>
  <c r="F40" i="2"/>
  <c r="K40" i="2"/>
  <c r="F41" i="2"/>
  <c r="K41" i="2" s="1"/>
  <c r="F42" i="2"/>
  <c r="K42" i="2"/>
  <c r="D44" i="2"/>
  <c r="D43" i="2" s="1"/>
  <c r="E44" i="2"/>
  <c r="E43" i="2" s="1"/>
  <c r="G44" i="2"/>
  <c r="G43" i="2" s="1"/>
  <c r="H44" i="2"/>
  <c r="H43" i="2" s="1"/>
  <c r="I44" i="2"/>
  <c r="I43" i="2" s="1"/>
  <c r="J44" i="2"/>
  <c r="J43" i="2" s="1"/>
  <c r="F45" i="2"/>
  <c r="K45" i="2" s="1"/>
  <c r="D49" i="2"/>
  <c r="D48" i="2" s="1"/>
  <c r="D47" i="2" s="1"/>
  <c r="D46" i="2" s="1"/>
  <c r="E49" i="2"/>
  <c r="E48" i="2" s="1"/>
  <c r="E47" i="2" s="1"/>
  <c r="F49" i="2"/>
  <c r="K49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61" i="2"/>
  <c r="D60" i="2" s="1"/>
  <c r="D59" i="2" s="1"/>
  <c r="E61" i="2"/>
  <c r="E60" i="2" s="1"/>
  <c r="E59" i="2" s="1"/>
  <c r="G61" i="2"/>
  <c r="G60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 s="1"/>
  <c r="D18" i="1"/>
  <c r="E18" i="1"/>
  <c r="G18" i="1"/>
  <c r="F18" i="1" s="1"/>
  <c r="K18" i="1" s="1"/>
  <c r="H18" i="1"/>
  <c r="I18" i="1"/>
  <c r="J18" i="1"/>
  <c r="J17" i="1" s="1"/>
  <c r="J16" i="1" s="1"/>
  <c r="F19" i="1"/>
  <c r="K19" i="1"/>
  <c r="D20" i="1"/>
  <c r="E20" i="1"/>
  <c r="G20" i="1"/>
  <c r="H20" i="1"/>
  <c r="I20" i="1"/>
  <c r="J20" i="1"/>
  <c r="F21" i="1"/>
  <c r="K21" i="1"/>
  <c r="F22" i="1"/>
  <c r="K22" i="1"/>
  <c r="I24" i="1"/>
  <c r="I23" i="1" s="1"/>
  <c r="D25" i="1"/>
  <c r="D24" i="1" s="1"/>
  <c r="D23" i="1" s="1"/>
  <c r="E25" i="1"/>
  <c r="E24" i="1" s="1"/>
  <c r="E23" i="1" s="1"/>
  <c r="G25" i="1"/>
  <c r="H25" i="1"/>
  <c r="H24" i="1" s="1"/>
  <c r="H23" i="1" s="1"/>
  <c r="I25" i="1"/>
  <c r="J25" i="1"/>
  <c r="J24" i="1" s="1"/>
  <c r="J23" i="1" s="1"/>
  <c r="F26" i="1"/>
  <c r="K26" i="1"/>
  <c r="F27" i="1"/>
  <c r="K27" i="1"/>
  <c r="D28" i="1"/>
  <c r="E28" i="1"/>
  <c r="G28" i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J34" i="1" s="1"/>
  <c r="F36" i="1"/>
  <c r="K36" i="1"/>
  <c r="F37" i="1"/>
  <c r="K37" i="1"/>
  <c r="F38" i="1"/>
  <c r="K38" i="1"/>
  <c r="I39" i="1"/>
  <c r="D40" i="1"/>
  <c r="D39" i="1" s="1"/>
  <c r="E40" i="1"/>
  <c r="E39" i="1" s="1"/>
  <c r="G40" i="1"/>
  <c r="H40" i="1"/>
  <c r="H39" i="1" s="1"/>
  <c r="I40" i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G44" i="1" s="1"/>
  <c r="F44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D47" i="1" s="1"/>
  <c r="E50" i="1"/>
  <c r="E49" i="1" s="1"/>
  <c r="E48" i="1" s="1"/>
  <c r="E47" i="1" s="1"/>
  <c r="G50" i="1"/>
  <c r="H50" i="1"/>
  <c r="H49" i="1" s="1"/>
  <c r="H48" i="1" s="1"/>
  <c r="H47" i="1" s="1"/>
  <c r="I50" i="1"/>
  <c r="I49" i="1" s="1"/>
  <c r="I48" i="1" s="1"/>
  <c r="J50" i="1"/>
  <c r="J49" i="1" s="1"/>
  <c r="J48" i="1" s="1"/>
  <c r="F51" i="1"/>
  <c r="K51" i="1"/>
  <c r="E53" i="1"/>
  <c r="E52" i="1" s="1"/>
  <c r="D54" i="1"/>
  <c r="D53" i="1" s="1"/>
  <c r="D52" i="1" s="1"/>
  <c r="E54" i="1"/>
  <c r="G54" i="1"/>
  <c r="G53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D61" i="1"/>
  <c r="E61" i="1"/>
  <c r="I61" i="1"/>
  <c r="D62" i="1"/>
  <c r="E62" i="1"/>
  <c r="G62" i="1"/>
  <c r="H62" i="1"/>
  <c r="H61" i="1" s="1"/>
  <c r="I62" i="1"/>
  <c r="J62" i="1"/>
  <c r="J61" i="1" s="1"/>
  <c r="F63" i="1"/>
  <c r="K63" i="1" s="1"/>
  <c r="E64" i="1"/>
  <c r="G64" i="1"/>
  <c r="F64" i="1" s="1"/>
  <c r="D65" i="1"/>
  <c r="D64" i="1" s="1"/>
  <c r="E65" i="1"/>
  <c r="G65" i="1"/>
  <c r="F65" i="1" s="1"/>
  <c r="K65" i="1" s="1"/>
  <c r="H65" i="1"/>
  <c r="H64" i="1" s="1"/>
  <c r="I65" i="1"/>
  <c r="I64" i="1" s="1"/>
  <c r="J65" i="1"/>
  <c r="J64" i="1" s="1"/>
  <c r="F66" i="1"/>
  <c r="K66" i="1"/>
  <c r="D68" i="1"/>
  <c r="D67" i="1" s="1"/>
  <c r="H68" i="1"/>
  <c r="H67" i="1" s="1"/>
  <c r="D69" i="1"/>
  <c r="E69" i="1"/>
  <c r="E68" i="1" s="1"/>
  <c r="E67" i="1" s="1"/>
  <c r="G69" i="1"/>
  <c r="F69" i="1" s="1"/>
  <c r="K69" i="1" s="1"/>
  <c r="H69" i="1"/>
  <c r="I69" i="1"/>
  <c r="J69" i="1"/>
  <c r="J68" i="1" s="1"/>
  <c r="J67" i="1" s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I68" i="1" s="1"/>
  <c r="I67" i="1" s="1"/>
  <c r="J73" i="1"/>
  <c r="F74" i="1"/>
  <c r="K74" i="1"/>
  <c r="F75" i="1"/>
  <c r="K75" i="1"/>
  <c r="D77" i="1"/>
  <c r="E77" i="1"/>
  <c r="G77" i="1"/>
  <c r="G76" i="1" s="1"/>
  <c r="H77" i="1"/>
  <c r="I77" i="1"/>
  <c r="I76" i="1" s="1"/>
  <c r="J77" i="1"/>
  <c r="J76" i="1" s="1"/>
  <c r="F78" i="1"/>
  <c r="K78" i="1"/>
  <c r="D79" i="1"/>
  <c r="E79" i="1"/>
  <c r="E76" i="1" s="1"/>
  <c r="G79" i="1"/>
  <c r="H79" i="1"/>
  <c r="I79" i="1"/>
  <c r="J79" i="1"/>
  <c r="F80" i="1"/>
  <c r="K80" i="1"/>
  <c r="H12" i="3" l="1"/>
  <c r="J12" i="3"/>
  <c r="E12" i="3"/>
  <c r="I12" i="3"/>
  <c r="D12" i="3"/>
  <c r="G21" i="3"/>
  <c r="F21" i="3" s="1"/>
  <c r="K21" i="3" s="1"/>
  <c r="G15" i="3"/>
  <c r="G32" i="3"/>
  <c r="F32" i="3" s="1"/>
  <c r="K32" i="3" s="1"/>
  <c r="G25" i="3"/>
  <c r="G18" i="3"/>
  <c r="F18" i="3" s="1"/>
  <c r="K18" i="3" s="1"/>
  <c r="H46" i="2"/>
  <c r="G51" i="2"/>
  <c r="F51" i="2" s="1"/>
  <c r="K51" i="2" s="1"/>
  <c r="F52" i="2"/>
  <c r="K52" i="2" s="1"/>
  <c r="F48" i="2"/>
  <c r="K48" i="2" s="1"/>
  <c r="G47" i="2"/>
  <c r="F43" i="2"/>
  <c r="K43" i="2" s="1"/>
  <c r="H33" i="2"/>
  <c r="G22" i="2"/>
  <c r="G15" i="2"/>
  <c r="F16" i="2"/>
  <c r="K16" i="2" s="1"/>
  <c r="J46" i="2"/>
  <c r="G33" i="2"/>
  <c r="J14" i="2"/>
  <c r="J13" i="2" s="1"/>
  <c r="J12" i="2" s="1"/>
  <c r="E14" i="2"/>
  <c r="G59" i="2"/>
  <c r="F59" i="2" s="1"/>
  <c r="K59" i="2" s="1"/>
  <c r="F60" i="2"/>
  <c r="K60" i="2" s="1"/>
  <c r="I46" i="2"/>
  <c r="E46" i="2"/>
  <c r="I14" i="2"/>
  <c r="D14" i="2"/>
  <c r="D13" i="2" s="1"/>
  <c r="D12" i="2" s="1"/>
  <c r="F61" i="2"/>
  <c r="K61" i="2" s="1"/>
  <c r="F53" i="2"/>
  <c r="K53" i="2" s="1"/>
  <c r="F44" i="2"/>
  <c r="K44" i="2" s="1"/>
  <c r="H38" i="2"/>
  <c r="F38" i="2" s="1"/>
  <c r="K38" i="2" s="1"/>
  <c r="F34" i="2"/>
  <c r="K34" i="2" s="1"/>
  <c r="H23" i="2"/>
  <c r="H22" i="2" s="1"/>
  <c r="H14" i="2" s="1"/>
  <c r="H13" i="2" s="1"/>
  <c r="H12" i="2" s="1"/>
  <c r="F17" i="2"/>
  <c r="K17" i="2" s="1"/>
  <c r="I47" i="1"/>
  <c r="G52" i="1"/>
  <c r="F52" i="1" s="1"/>
  <c r="K52" i="1" s="1"/>
  <c r="F53" i="1"/>
  <c r="K53" i="1" s="1"/>
  <c r="J15" i="1"/>
  <c r="K64" i="1"/>
  <c r="K44" i="1"/>
  <c r="J47" i="1"/>
  <c r="E34" i="1"/>
  <c r="F62" i="1"/>
  <c r="K62" i="1" s="1"/>
  <c r="F54" i="1"/>
  <c r="K54" i="1" s="1"/>
  <c r="F45" i="1"/>
  <c r="K45" i="1" s="1"/>
  <c r="F40" i="1"/>
  <c r="K40" i="1" s="1"/>
  <c r="D34" i="1"/>
  <c r="G68" i="1"/>
  <c r="I17" i="1"/>
  <c r="I16" i="1" s="1"/>
  <c r="I15" i="1" s="1"/>
  <c r="I14" i="1" s="1"/>
  <c r="E17" i="1"/>
  <c r="E16" i="1" s="1"/>
  <c r="E15" i="1" s="1"/>
  <c r="E14" i="1" s="1"/>
  <c r="G17" i="1"/>
  <c r="I34" i="1"/>
  <c r="F77" i="1"/>
  <c r="K77" i="1" s="1"/>
  <c r="H34" i="1"/>
  <c r="F25" i="1"/>
  <c r="K25" i="1" s="1"/>
  <c r="F79" i="1"/>
  <c r="K79" i="1" s="1"/>
  <c r="H76" i="1"/>
  <c r="F76" i="1" s="1"/>
  <c r="K76" i="1" s="1"/>
  <c r="D76" i="1"/>
  <c r="G61" i="1"/>
  <c r="F61" i="1" s="1"/>
  <c r="K61" i="1" s="1"/>
  <c r="F50" i="1"/>
  <c r="K50" i="1" s="1"/>
  <c r="F28" i="1"/>
  <c r="K28" i="1" s="1"/>
  <c r="F20" i="1"/>
  <c r="K20" i="1" s="1"/>
  <c r="H17" i="1"/>
  <c r="H16" i="1" s="1"/>
  <c r="H15" i="1" s="1"/>
  <c r="H14" i="1" s="1"/>
  <c r="D17" i="1"/>
  <c r="D16" i="1" s="1"/>
  <c r="D15" i="1" s="1"/>
  <c r="D14" i="1" s="1"/>
  <c r="G49" i="1"/>
  <c r="G39" i="1"/>
  <c r="G24" i="1"/>
  <c r="F15" i="3" l="1"/>
  <c r="K15" i="3" s="1"/>
  <c r="G14" i="3"/>
  <c r="F25" i="3"/>
  <c r="K25" i="3" s="1"/>
  <c r="G24" i="3"/>
  <c r="F24" i="3" s="1"/>
  <c r="K24" i="3" s="1"/>
  <c r="F33" i="2"/>
  <c r="K33" i="2" s="1"/>
  <c r="G14" i="2"/>
  <c r="F15" i="2"/>
  <c r="K15" i="2" s="1"/>
  <c r="I13" i="2"/>
  <c r="I12" i="2" s="1"/>
  <c r="F22" i="2"/>
  <c r="K22" i="2" s="1"/>
  <c r="F47" i="2"/>
  <c r="K47" i="2" s="1"/>
  <c r="G46" i="2"/>
  <c r="F46" i="2" s="1"/>
  <c r="K46" i="2" s="1"/>
  <c r="E13" i="2"/>
  <c r="E12" i="2" s="1"/>
  <c r="F23" i="2"/>
  <c r="K23" i="2" s="1"/>
  <c r="F49" i="1"/>
  <c r="K49" i="1" s="1"/>
  <c r="G48" i="1"/>
  <c r="I12" i="1"/>
  <c r="I13" i="1"/>
  <c r="D12" i="1"/>
  <c r="D13" i="1"/>
  <c r="F68" i="1"/>
  <c r="K68" i="1" s="1"/>
  <c r="G67" i="1"/>
  <c r="F67" i="1" s="1"/>
  <c r="K67" i="1" s="1"/>
  <c r="F24" i="1"/>
  <c r="K24" i="1" s="1"/>
  <c r="G23" i="1"/>
  <c r="F23" i="1" s="1"/>
  <c r="K23" i="1" s="1"/>
  <c r="H12" i="1"/>
  <c r="H13" i="1"/>
  <c r="F17" i="1"/>
  <c r="K17" i="1" s="1"/>
  <c r="G16" i="1"/>
  <c r="F39" i="1"/>
  <c r="K39" i="1" s="1"/>
  <c r="G34" i="1"/>
  <c r="F34" i="1" s="1"/>
  <c r="K34" i="1" s="1"/>
  <c r="E12" i="1"/>
  <c r="E13" i="1"/>
  <c r="J14" i="1"/>
  <c r="F14" i="3" l="1"/>
  <c r="K14" i="3" s="1"/>
  <c r="G13" i="3"/>
  <c r="G13" i="2"/>
  <c r="F14" i="2"/>
  <c r="K14" i="2" s="1"/>
  <c r="F16" i="1"/>
  <c r="K16" i="1" s="1"/>
  <c r="G15" i="1"/>
  <c r="F48" i="1"/>
  <c r="K48" i="1" s="1"/>
  <c r="G47" i="1"/>
  <c r="F47" i="1" s="1"/>
  <c r="K47" i="1" s="1"/>
  <c r="J13" i="1"/>
  <c r="J12" i="1"/>
  <c r="F13" i="3" l="1"/>
  <c r="K13" i="3" s="1"/>
  <c r="G12" i="3"/>
  <c r="F12" i="3" s="1"/>
  <c r="K12" i="3" s="1"/>
  <c r="F13" i="2"/>
  <c r="K13" i="2" s="1"/>
  <c r="G12" i="2"/>
  <c r="F12" i="2" s="1"/>
  <c r="K12" i="2" s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<sst xmlns="http://schemas.openxmlformats.org/spreadsheetml/2006/main" count="510" uniqueCount="265">
  <si>
    <t>CENTRALIZAT</t>
  </si>
  <si>
    <t>CUI: 4446627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</si>
  <si>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</si>
  <si>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</si>
  <si>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</si>
  <si>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</si>
  <si>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</si>
  <si>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</si>
  <si>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</si>
  <si>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</si>
  <si>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</si>
  <si>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</si>
  <si>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</si>
  <si>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</si>
  <si>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</si>
  <si>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</si>
  <si>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</si>
  <si>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</si>
  <si>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</si>
  <si>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</si>
  <si>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</si>
  <si>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</si>
  <si>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</si>
  <si>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</si>
  <si>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</si>
  <si>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</si>
  <si>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</si>
  <si>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</si>
  <si>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</si>
  <si>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</si>
  <si>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</si>
  <si>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</si>
  <si>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</si>
  <si>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</si>
  <si>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</si>
  <si>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</si>
  <si>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</si>
  <si>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</si>
  <si>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</si>
  <si>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</si>
  <si>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</si>
  <si>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</si>
  <si>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</si>
  <si>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</si>
  <si>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</si>
  <si>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</si>
  <si>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</si>
  <si>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</si>
  <si>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</si>
  <si>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</si>
  <si>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</si>
  <si>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</si>
  <si>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</si>
  <si>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</si>
  <si>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</si>
  <si>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</si>
  <si>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</si>
  <si>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</si>
  <si>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</si>
  <si>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</si>
  <si>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</si>
  <si>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</si>
  <si>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</si>
  <si>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</si>
  <si>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</si>
  <si>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</si>
  <si>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</si>
  <si>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</si>
  <si>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</si>
  <si>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</si>
  <si>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</si>
  <si>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</si>
  <si>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</si>
  <si>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</si>
  <si>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</si>
  <si>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</si>
  <si>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</si>
  <si>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</si>
  <si>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</si>
  <si>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</si>
  <si>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</si>
  <si>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</si>
  <si>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</si>
  <si>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</si>
  <si>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</si>
  <si>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</si>
  <si>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</si>
  <si>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</si>
  <si>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</si>
  <si>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</si>
  <si>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</si>
  <si>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</si>
  <si>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</si>
  <si>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</si>
  <si>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</si>
  <si>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</si>
  <si>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</si>
  <si>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</si>
  <si>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</si>
  <si>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</si>
  <si>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</si>
  <si>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</si>
  <si>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</si>
  <si>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</si>
  <si>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</si>
  <si>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</si>
  <si>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</si>
  <si>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</si>
  <si>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</si>
  <si>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</si>
  <si>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</si>
  <si>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</si>
  <si>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</si>
  <si>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</si>
  <si>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</si>
  <si>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</si>
  <si>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</si>
  <si>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</si>
  <si>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</si>
  <si>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</si>
  <si>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</si>
  <si>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</si>
  <si>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</si>
  <si>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</si>
  <si>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</si>
  <si>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</si>
  <si>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</si>
  <si>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</si>
  <si>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</si>
  <si>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</si>
  <si>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</si>
  <si>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</si>
  <si>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</si>
  <si>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</si>
  <si>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</si>
  <si>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</si>
  <si>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</si>
  <si>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</si>
  <si>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</si>
  <si>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</si>
  <si>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</si>
  <si>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</si>
  <si>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</si>
  <si>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</si>
  <si>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</si>
  <si>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</si>
  <si>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</si>
  <si>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</si>
  <si>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</si>
  <si>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</si>
  <si>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</si>
  <si>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</si>
  <si>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</si>
  <si>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</si>
  <si>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</si>
  <si>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</si>
  <si>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</si>
  <si>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</si>
  <si>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</si>
  <si>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</si>
  <si>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</si>
  <si>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</si>
  <si>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</si>
  <si>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</si>
  <si>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</si>
  <si>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</si>
  <si>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</si>
  <si>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</si>
  <si>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</si>
  <si>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</si>
  <si>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</si>
  <si>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</si>
  <si>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</si>
  <si>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</si>
  <si>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</si>
  <si>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</si>
  <si>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</si>
  <si>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</si>
  <si>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</si>
  <si>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</si>
  <si>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</si>
  <si>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</si>
  <si>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</si>
  <si>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</si>
  <si>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</si>
  <si>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</si>
  <si>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</si>
  <si>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</si>
  <si>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</si>
  <si>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</si>
  <si>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</si>
  <si>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</si>
  <si>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</si>
  <si>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</si>
  <si>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</si>
  <si>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</si>
  <si>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</si>
  <si>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</si>
  <si>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</si>
  <si>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</si>
  <si>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198</t>
  </si>
  <si>
    <t>Subvenţii  din sume obţinute în urma scoaterii la licitaţie a certificatelor de emisii de gaze cu efect de seră pentru finanţarea proiectelor de investiţii</t>
  </si>
  <si>
    <t>42.02.67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</si>
  <si>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</si>
  <si>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</si>
  <si>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</si>
  <si>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</si>
  <si>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</si>
  <si>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</si>
  <si>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227</t>
  </si>
  <si>
    <t>Sume alocate din sumele obţinute în urma scoaterii la licitaţie a certificatelor de emisii de gaze cu efect de seră pentru finanţarea proiectelor de investiţii</t>
  </si>
  <si>
    <t>43.02.44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</si>
  <si>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</si>
  <si>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</si>
  <si>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</si>
  <si>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</si>
  <si>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</si>
  <si>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</si>
  <si>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</si>
  <si>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</si>
  <si>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</si>
  <si>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329</t>
  </si>
  <si>
    <t>Instrumentul European de Vecinatate (ENI)</t>
  </si>
  <si>
    <t>48.02.12</t>
  </si>
  <si>
    <t>332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</si>
  <si>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</si>
  <si>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</si>
  <si>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</si>
  <si>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</si>
  <si>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</si>
  <si>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</si>
  <si>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</si>
  <si>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</si>
  <si>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</si>
  <si>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</si>
  <si>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</si>
  <si>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</si>
  <si>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</si>
  <si>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</si>
  <si>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</si>
  <si>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</si>
  <si>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</si>
  <si>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</si>
  <si>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</si>
  <si>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</si>
  <si>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</si>
  <si>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88</t>
  </si>
  <si>
    <t>99</t>
  </si>
  <si>
    <t>100</t>
  </si>
  <si>
    <t>101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</si>
  <si>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</si>
  <si>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</si>
  <si>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</si>
  <si>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</si>
  <si>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</si>
  <si>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</si>
  <si>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</si>
  <si>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80</t>
  </si>
  <si>
    <t>89</t>
  </si>
  <si>
    <t>92</t>
  </si>
  <si>
    <t>167</t>
  </si>
  <si>
    <t>180</t>
  </si>
  <si>
    <t>181</t>
  </si>
  <si>
    <t>192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</si>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</sst>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4721-7916-4DB1-9F25-09810D0B8AEA}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D14+D61+D64+D67+D76</f>
        <v>17598820</v>
      </c>
      <c r="E12" s="11">
        <f>E14+E61+E64+E67+E76</f>
        <v>15434770</v>
      </c>
      <c r="F12" s="11">
        <f>G12+H12</f>
        <v>14514374</v>
      </c>
      <c r="G12" s="11">
        <f>G14+G61+G64+G67+G76</f>
        <v>1496350</v>
      </c>
      <c r="H12" s="11">
        <f>H14+H61+H64+H67+H76</f>
        <v>13018024</v>
      </c>
      <c r="I12" s="11">
        <f>I14+I61+I64+I67+I76</f>
        <v>12463794</v>
      </c>
      <c r="J12" s="11">
        <f>J14+J61+J64+J67+J76</f>
        <v>0</v>
      </c>
      <c r="K12" s="11">
        <f>F12-I12-J12</f>
        <v>2050580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D14-D35-D57+D61</f>
        <v>2301120</v>
      </c>
      <c r="E13" s="11">
        <f>E14-E35-E57+E61</f>
        <v>1669570</v>
      </c>
      <c r="F13" s="11">
        <f>G13+H13</f>
        <v>3068217</v>
      </c>
      <c r="G13" s="11">
        <f>G14-G35-G57+G61</f>
        <v>1496350</v>
      </c>
      <c r="H13" s="11">
        <f>H14-H35-H57+H61</f>
        <v>1571867</v>
      </c>
      <c r="I13" s="11">
        <f>I14-I35-I57+I61</f>
        <v>1017637</v>
      </c>
      <c r="J13" s="11">
        <f>J14-J35-J57+J61</f>
        <v>0</v>
      </c>
      <c r="K13" s="11">
        <f>F13-I13-J13</f>
        <v>2050580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6784220</v>
      </c>
      <c r="E14" s="11">
        <f>E15+E47</f>
        <v>5095670</v>
      </c>
      <c r="F14" s="11">
        <f>G14+H14</f>
        <v>6343646</v>
      </c>
      <c r="G14" s="11">
        <f>G15+G47</f>
        <v>1496350</v>
      </c>
      <c r="H14" s="11">
        <f>H15+H47</f>
        <v>4847296</v>
      </c>
      <c r="I14" s="11">
        <f>I15+I47</f>
        <v>4293066</v>
      </c>
      <c r="J14" s="11">
        <f>J15+J47</f>
        <v>0</v>
      </c>
      <c r="K14" s="11">
        <f>F14-I14-J14</f>
        <v>2050580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D16+D23+D34+D44</f>
        <v>6091850</v>
      </c>
      <c r="E15" s="11">
        <f>E16+E23+E34+E44</f>
        <v>4605300</v>
      </c>
      <c r="F15" s="11">
        <f>G15+H15</f>
        <v>5426055</v>
      </c>
      <c r="G15" s="11">
        <f>G16+G23+G34+G44</f>
        <v>966573</v>
      </c>
      <c r="H15" s="11">
        <f>H16+H23+H34+H44</f>
        <v>4459482</v>
      </c>
      <c r="I15" s="11">
        <f>I16+I23+I34+I44</f>
        <v>4172369</v>
      </c>
      <c r="J15" s="11">
        <f>J16+J23+J34+J44</f>
        <v>0</v>
      </c>
      <c r="K15" s="11">
        <f>F15-I15-J15</f>
        <v>1253686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746230</v>
      </c>
      <c r="E16" s="11">
        <f>+E17</f>
        <v>559230</v>
      </c>
      <c r="F16" s="11">
        <f>G16+H16</f>
        <v>561112</v>
      </c>
      <c r="G16" s="11">
        <f>+G17</f>
        <v>0</v>
      </c>
      <c r="H16" s="11">
        <f>+H17</f>
        <v>561112</v>
      </c>
      <c r="I16" s="11">
        <f>+I17</f>
        <v>561112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746230</v>
      </c>
      <c r="E17" s="11">
        <f>E18+E20</f>
        <v>559230</v>
      </c>
      <c r="F17" s="11">
        <f>G17+H17</f>
        <v>561112</v>
      </c>
      <c r="G17" s="11">
        <f>G18+G20</f>
        <v>0</v>
      </c>
      <c r="H17" s="11">
        <f>H18+H20</f>
        <v>561112</v>
      </c>
      <c r="I17" s="11">
        <f>I18+I20</f>
        <v>561112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1230</v>
      </c>
      <c r="E18" s="11">
        <f>+E19</f>
        <v>1230</v>
      </c>
      <c r="F18" s="11">
        <f>G18+H18</f>
        <v>2511</v>
      </c>
      <c r="G18" s="11">
        <f>+G19</f>
        <v>0</v>
      </c>
      <c r="H18" s="11">
        <f>+H19</f>
        <v>2511</v>
      </c>
      <c r="I18" s="11">
        <f>+I19</f>
        <v>2511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1230</v>
      </c>
      <c r="E19" s="11">
        <v>1230</v>
      </c>
      <c r="F19" s="11">
        <f>G19+H19</f>
        <v>2511</v>
      </c>
      <c r="G19" s="11">
        <v>0</v>
      </c>
      <c r="H19" s="11">
        <v>2511</v>
      </c>
      <c r="I19" s="11">
        <v>2511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745000</v>
      </c>
      <c r="E20" s="11">
        <f>E21+E22</f>
        <v>558000</v>
      </c>
      <c r="F20" s="11">
        <f>G20+H20</f>
        <v>558601</v>
      </c>
      <c r="G20" s="11">
        <f>G21+G22</f>
        <v>0</v>
      </c>
      <c r="H20" s="11">
        <f>H21+H22</f>
        <v>558601</v>
      </c>
      <c r="I20" s="11">
        <f>I21+I22</f>
        <v>558601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436000</v>
      </c>
      <c r="E21" s="11">
        <v>340000</v>
      </c>
      <c r="F21" s="11">
        <f>G21+H21</f>
        <v>330445</v>
      </c>
      <c r="G21" s="11">
        <v>0</v>
      </c>
      <c r="H21" s="11">
        <v>330445</v>
      </c>
      <c r="I21" s="11">
        <v>330445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309000</v>
      </c>
      <c r="E22" s="11">
        <v>218000</v>
      </c>
      <c r="F22" s="11">
        <f>G22+H22</f>
        <v>228156</v>
      </c>
      <c r="G22" s="11">
        <v>0</v>
      </c>
      <c r="H22" s="11">
        <v>228156</v>
      </c>
      <c r="I22" s="11">
        <v>228156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776620</v>
      </c>
      <c r="E23" s="11">
        <f>E24</f>
        <v>560870</v>
      </c>
      <c r="F23" s="11">
        <f>G23+H23</f>
        <v>1336751</v>
      </c>
      <c r="G23" s="11">
        <f>G24</f>
        <v>832356</v>
      </c>
      <c r="H23" s="11">
        <f>H24</f>
        <v>504395</v>
      </c>
      <c r="I23" s="11">
        <f>I24</f>
        <v>289771</v>
      </c>
      <c r="J23" s="11">
        <f>J24</f>
        <v>0</v>
      </c>
      <c r="K23" s="11">
        <f>F23-I23-J23</f>
        <v>1046980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D25+D28+D32+D33</f>
        <v>776620</v>
      </c>
      <c r="E24" s="11">
        <f>E25+E28+E32+E33</f>
        <v>560870</v>
      </c>
      <c r="F24" s="11">
        <f>G24+H24</f>
        <v>1336751</v>
      </c>
      <c r="G24" s="11">
        <f>G25+G28+G32+G33</f>
        <v>832356</v>
      </c>
      <c r="H24" s="11">
        <f>H25+H28+H32+H33</f>
        <v>504395</v>
      </c>
      <c r="I24" s="11">
        <f>I25+I28+I32+I33</f>
        <v>289771</v>
      </c>
      <c r="J24" s="11">
        <f>J25+J28+J32+J33</f>
        <v>0</v>
      </c>
      <c r="K24" s="11">
        <f>F24-I24-J24</f>
        <v>1046980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55000</v>
      </c>
      <c r="E25" s="11">
        <f>E26+E27</f>
        <v>45500</v>
      </c>
      <c r="F25" s="11">
        <f>G25+H25</f>
        <v>98025</v>
      </c>
      <c r="G25" s="11">
        <f>G26+G27</f>
        <v>49155</v>
      </c>
      <c r="H25" s="11">
        <f>H26+H27</f>
        <v>48870</v>
      </c>
      <c r="I25" s="11">
        <f>I26+I27</f>
        <v>35226</v>
      </c>
      <c r="J25" s="11">
        <f>J26+J27</f>
        <v>0</v>
      </c>
      <c r="K25" s="11">
        <f>F25-I25-J25</f>
        <v>62799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36300</v>
      </c>
      <c r="E26" s="11">
        <v>29300</v>
      </c>
      <c r="F26" s="11">
        <f>G26+H26</f>
        <v>87146</v>
      </c>
      <c r="G26" s="11">
        <v>48994</v>
      </c>
      <c r="H26" s="11">
        <v>38152</v>
      </c>
      <c r="I26" s="11">
        <v>25541</v>
      </c>
      <c r="J26" s="11">
        <v>0</v>
      </c>
      <c r="K26" s="11">
        <f>F26-I26-J26</f>
        <v>61605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18700</v>
      </c>
      <c r="E27" s="11">
        <v>16200</v>
      </c>
      <c r="F27" s="11">
        <f>G27+H27</f>
        <v>10879</v>
      </c>
      <c r="G27" s="11">
        <v>161</v>
      </c>
      <c r="H27" s="11">
        <v>10718</v>
      </c>
      <c r="I27" s="11">
        <v>9685</v>
      </c>
      <c r="J27" s="11">
        <v>0</v>
      </c>
      <c r="K27" s="11">
        <f>F27-I27-J27</f>
        <v>1194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586120</v>
      </c>
      <c r="E28" s="11">
        <f>E29+E30+E31</f>
        <v>394370</v>
      </c>
      <c r="F28" s="11">
        <f>G28+H28</f>
        <v>1068823</v>
      </c>
      <c r="G28" s="11">
        <f>G29+G30+G31</f>
        <v>772477</v>
      </c>
      <c r="H28" s="11">
        <f>H29+H30+H31</f>
        <v>296346</v>
      </c>
      <c r="I28" s="11">
        <f>I29+I30+I31</f>
        <v>185732</v>
      </c>
      <c r="J28" s="11">
        <f>J29+J30+J31</f>
        <v>0</v>
      </c>
      <c r="K28" s="11">
        <f>F28-I28-J28</f>
        <v>883091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147120</v>
      </c>
      <c r="E29" s="11">
        <v>107120</v>
      </c>
      <c r="F29" s="11">
        <f>G29+H29</f>
        <v>273092</v>
      </c>
      <c r="G29" s="11">
        <v>184732</v>
      </c>
      <c r="H29" s="11">
        <v>88360</v>
      </c>
      <c r="I29" s="11">
        <v>54739</v>
      </c>
      <c r="J29" s="11">
        <v>0</v>
      </c>
      <c r="K29" s="11">
        <f>F29-I29-J29</f>
        <v>218353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10000</v>
      </c>
      <c r="E30" s="11">
        <v>6000</v>
      </c>
      <c r="F30" s="11">
        <f>G30+H30</f>
        <v>26383</v>
      </c>
      <c r="G30" s="11">
        <v>20888</v>
      </c>
      <c r="H30" s="11">
        <v>5495</v>
      </c>
      <c r="I30" s="11">
        <v>2777</v>
      </c>
      <c r="J30" s="11">
        <v>0</v>
      </c>
      <c r="K30" s="11">
        <f>F30-I30-J30</f>
        <v>23606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429000</v>
      </c>
      <c r="E31" s="11">
        <v>281250</v>
      </c>
      <c r="F31" s="11">
        <f>G31+H31</f>
        <v>769348</v>
      </c>
      <c r="G31" s="11">
        <v>566857</v>
      </c>
      <c r="H31" s="11">
        <v>202491</v>
      </c>
      <c r="I31" s="11">
        <v>128216</v>
      </c>
      <c r="J31" s="11">
        <v>0</v>
      </c>
      <c r="K31" s="11">
        <f>F31-I31-J31</f>
        <v>641132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8500</v>
      </c>
      <c r="E32" s="11">
        <v>4000</v>
      </c>
      <c r="F32" s="11">
        <f>G32+H32</f>
        <v>6797</v>
      </c>
      <c r="G32" s="11">
        <v>1069</v>
      </c>
      <c r="H32" s="11">
        <v>5728</v>
      </c>
      <c r="I32" s="11">
        <v>5728</v>
      </c>
      <c r="J32" s="11">
        <v>0</v>
      </c>
      <c r="K32" s="11">
        <f>F32-I32-J32</f>
        <v>1069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127000</v>
      </c>
      <c r="E33" s="11">
        <v>117000</v>
      </c>
      <c r="F33" s="11">
        <f>G33+H33</f>
        <v>163106</v>
      </c>
      <c r="G33" s="11">
        <v>9655</v>
      </c>
      <c r="H33" s="11">
        <v>153451</v>
      </c>
      <c r="I33" s="11">
        <v>63085</v>
      </c>
      <c r="J33" s="11">
        <v>0</v>
      </c>
      <c r="K33" s="11">
        <f>F33-I33-J33</f>
        <v>100021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4545700</v>
      </c>
      <c r="E34" s="11">
        <f>E35+E39</f>
        <v>3466900</v>
      </c>
      <c r="F34" s="11">
        <f>G34+H34</f>
        <v>3493326</v>
      </c>
      <c r="G34" s="11">
        <f>G35+G39</f>
        <v>126595</v>
      </c>
      <c r="H34" s="11">
        <f>H35+H39</f>
        <v>3366731</v>
      </c>
      <c r="I34" s="11">
        <f>I35+I39</f>
        <v>3297994</v>
      </c>
      <c r="J34" s="11">
        <f>J35+J39</f>
        <v>0</v>
      </c>
      <c r="K34" s="11">
        <f>F34-I34-J34</f>
        <v>195332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4458000</v>
      </c>
      <c r="E35" s="11">
        <f>+E36+E37+E38</f>
        <v>3401000</v>
      </c>
      <c r="F35" s="11">
        <f>G35+H35</f>
        <v>3246365</v>
      </c>
      <c r="G35" s="11">
        <f>+G36+G37+G38</f>
        <v>0</v>
      </c>
      <c r="H35" s="11">
        <f>+H36+H37+H38</f>
        <v>3246365</v>
      </c>
      <c r="I35" s="11">
        <f>+I36+I37+I38</f>
        <v>3246365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1823000</v>
      </c>
      <c r="E36" s="11">
        <v>1369000</v>
      </c>
      <c r="F36" s="11">
        <f>G36+H36</f>
        <v>1332365</v>
      </c>
      <c r="G36" s="11">
        <v>0</v>
      </c>
      <c r="H36" s="11">
        <v>1332365</v>
      </c>
      <c r="I36" s="11">
        <v>1332365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10000</v>
      </c>
      <c r="E37" s="11">
        <v>9000</v>
      </c>
      <c r="F37" s="11">
        <f>G37+H37</f>
        <v>9000</v>
      </c>
      <c r="G37" s="11">
        <v>0</v>
      </c>
      <c r="H37" s="11">
        <v>9000</v>
      </c>
      <c r="I37" s="11">
        <v>9000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2625000</v>
      </c>
      <c r="E38" s="11">
        <v>2023000</v>
      </c>
      <c r="F38" s="11">
        <f>G38+H38</f>
        <v>1905000</v>
      </c>
      <c r="G38" s="11">
        <v>0</v>
      </c>
      <c r="H38" s="11">
        <v>1905000</v>
      </c>
      <c r="I38" s="11">
        <v>1905000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D40+D43</f>
        <v>87700</v>
      </c>
      <c r="E39" s="11">
        <f>E40+E43</f>
        <v>65900</v>
      </c>
      <c r="F39" s="11">
        <f>G39+H39</f>
        <v>246961</v>
      </c>
      <c r="G39" s="11">
        <f>G40+G43</f>
        <v>126595</v>
      </c>
      <c r="H39" s="11">
        <f>H40+H43</f>
        <v>120366</v>
      </c>
      <c r="I39" s="11">
        <f>I40+I43</f>
        <v>51629</v>
      </c>
      <c r="J39" s="11">
        <f>J40+J43</f>
        <v>0</v>
      </c>
      <c r="K39" s="11">
        <f>F39-I39-J39</f>
        <v>195332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87700</v>
      </c>
      <c r="E40" s="11">
        <f>E41+E42</f>
        <v>65900</v>
      </c>
      <c r="F40" s="11">
        <f>G40+H40</f>
        <v>246738</v>
      </c>
      <c r="G40" s="11">
        <f>G41+G42</f>
        <v>126595</v>
      </c>
      <c r="H40" s="11">
        <f>H41+H42</f>
        <v>120143</v>
      </c>
      <c r="I40" s="11">
        <f>I41+I42</f>
        <v>51406</v>
      </c>
      <c r="J40" s="11">
        <f>J41+J42</f>
        <v>0</v>
      </c>
      <c r="K40" s="11">
        <f>F40-I40-J40</f>
        <v>195332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82300</v>
      </c>
      <c r="E41" s="11">
        <v>62300</v>
      </c>
      <c r="F41" s="11">
        <f>G41+H41</f>
        <v>206933</v>
      </c>
      <c r="G41" s="11">
        <v>95327</v>
      </c>
      <c r="H41" s="11">
        <v>111606</v>
      </c>
      <c r="I41" s="11">
        <v>50408</v>
      </c>
      <c r="J41" s="11">
        <v>0</v>
      </c>
      <c r="K41" s="11">
        <f>F41-I41-J41</f>
        <v>156525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5400</v>
      </c>
      <c r="E42" s="11">
        <v>3600</v>
      </c>
      <c r="F42" s="11">
        <f>G42+H42</f>
        <v>39805</v>
      </c>
      <c r="G42" s="11">
        <v>31268</v>
      </c>
      <c r="H42" s="11">
        <v>8537</v>
      </c>
      <c r="I42" s="11">
        <v>998</v>
      </c>
      <c r="J42" s="11">
        <v>0</v>
      </c>
      <c r="K42" s="11">
        <f>F42-I42-J42</f>
        <v>38807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0</v>
      </c>
      <c r="E43" s="11">
        <v>0</v>
      </c>
      <c r="F43" s="11">
        <f>G43+H43</f>
        <v>223</v>
      </c>
      <c r="G43" s="11">
        <v>0</v>
      </c>
      <c r="H43" s="11">
        <v>223</v>
      </c>
      <c r="I43" s="11">
        <v>223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23300</v>
      </c>
      <c r="E44" s="11">
        <f>E45</f>
        <v>18300</v>
      </c>
      <c r="F44" s="11">
        <f>G44+H44</f>
        <v>34866</v>
      </c>
      <c r="G44" s="11">
        <f>G45</f>
        <v>7622</v>
      </c>
      <c r="H44" s="11">
        <f>H45</f>
        <v>27244</v>
      </c>
      <c r="I44" s="11">
        <f>I45</f>
        <v>23492</v>
      </c>
      <c r="J44" s="11">
        <f>J45</f>
        <v>0</v>
      </c>
      <c r="K44" s="11">
        <f>F44-I44-J44</f>
        <v>11374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23300</v>
      </c>
      <c r="E45" s="11">
        <f>E46</f>
        <v>18300</v>
      </c>
      <c r="F45" s="11">
        <f>G45+H45</f>
        <v>34866</v>
      </c>
      <c r="G45" s="11">
        <f>G46</f>
        <v>7622</v>
      </c>
      <c r="H45" s="11">
        <f>H46</f>
        <v>27244</v>
      </c>
      <c r="I45" s="11">
        <f>I46</f>
        <v>23492</v>
      </c>
      <c r="J45" s="11">
        <f>J46</f>
        <v>0</v>
      </c>
      <c r="K45" s="11">
        <f>F45-I45-J45</f>
        <v>11374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23300</v>
      </c>
      <c r="E46" s="11">
        <v>18300</v>
      </c>
      <c r="F46" s="11">
        <f>G46+H46</f>
        <v>34866</v>
      </c>
      <c r="G46" s="11">
        <v>7622</v>
      </c>
      <c r="H46" s="11">
        <v>27244</v>
      </c>
      <c r="I46" s="11">
        <v>23492</v>
      </c>
      <c r="J46" s="11">
        <v>0</v>
      </c>
      <c r="K46" s="11">
        <f>F46-I46-J46</f>
        <v>11374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692370</v>
      </c>
      <c r="E47" s="11">
        <f>E48+E52</f>
        <v>490370</v>
      </c>
      <c r="F47" s="11">
        <f>G47+H47</f>
        <v>917591</v>
      </c>
      <c r="G47" s="11">
        <f>G48+G52</f>
        <v>529777</v>
      </c>
      <c r="H47" s="11">
        <f>H48+H52</f>
        <v>387814</v>
      </c>
      <c r="I47" s="11">
        <f>I48+I52</f>
        <v>120697</v>
      </c>
      <c r="J47" s="11">
        <f>J48+J52</f>
        <v>0</v>
      </c>
      <c r="K47" s="11">
        <f>F47-I47-J47</f>
        <v>796894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10800</v>
      </c>
      <c r="E48" s="11">
        <f>E49</f>
        <v>8300</v>
      </c>
      <c r="F48" s="11">
        <f>G48+H48</f>
        <v>25237</v>
      </c>
      <c r="G48" s="11">
        <f>G49</f>
        <v>7966</v>
      </c>
      <c r="H48" s="11">
        <f>H49</f>
        <v>17271</v>
      </c>
      <c r="I48" s="11">
        <f>I49</f>
        <v>13377</v>
      </c>
      <c r="J48" s="11">
        <f>J49</f>
        <v>0</v>
      </c>
      <c r="K48" s="11">
        <f>F48-I48-J48</f>
        <v>11860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10800</v>
      </c>
      <c r="E49" s="11">
        <f>+E50</f>
        <v>8300</v>
      </c>
      <c r="F49" s="11">
        <f>G49+H49</f>
        <v>25237</v>
      </c>
      <c r="G49" s="11">
        <f>+G50</f>
        <v>7966</v>
      </c>
      <c r="H49" s="11">
        <f>+H50</f>
        <v>17271</v>
      </c>
      <c r="I49" s="11">
        <f>+I50</f>
        <v>13377</v>
      </c>
      <c r="J49" s="11">
        <f>+J50</f>
        <v>0</v>
      </c>
      <c r="K49" s="11">
        <f>F49-I49-J49</f>
        <v>11860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10800</v>
      </c>
      <c r="E50" s="11">
        <f>+E51</f>
        <v>8300</v>
      </c>
      <c r="F50" s="11">
        <f>G50+H50</f>
        <v>25237</v>
      </c>
      <c r="G50" s="11">
        <f>+G51</f>
        <v>7966</v>
      </c>
      <c r="H50" s="11">
        <f>+H51</f>
        <v>17271</v>
      </c>
      <c r="I50" s="11">
        <f>+I51</f>
        <v>13377</v>
      </c>
      <c r="J50" s="11">
        <f>+J51</f>
        <v>0</v>
      </c>
      <c r="K50" s="11">
        <f>F50-I50-J50</f>
        <v>11860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10800</v>
      </c>
      <c r="E51" s="11">
        <v>8300</v>
      </c>
      <c r="F51" s="11">
        <f>G51+H51</f>
        <v>25237</v>
      </c>
      <c r="G51" s="11">
        <v>7966</v>
      </c>
      <c r="H51" s="11">
        <v>17271</v>
      </c>
      <c r="I51" s="11">
        <v>13377</v>
      </c>
      <c r="J51" s="11">
        <v>0</v>
      </c>
      <c r="K51" s="11">
        <f>F51-I51-J51</f>
        <v>11860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+D53+D57</f>
        <v>681570</v>
      </c>
      <c r="E52" s="11">
        <f>+E53+E57</f>
        <v>482070</v>
      </c>
      <c r="F52" s="11">
        <f>G52+H52</f>
        <v>892354</v>
      </c>
      <c r="G52" s="11">
        <f>+G53+G57</f>
        <v>521811</v>
      </c>
      <c r="H52" s="11">
        <f>+H53+H57</f>
        <v>370543</v>
      </c>
      <c r="I52" s="11">
        <f>+I53+I57</f>
        <v>107320</v>
      </c>
      <c r="J52" s="11">
        <f>+J53+J57</f>
        <v>0</v>
      </c>
      <c r="K52" s="11">
        <f>F52-I52-J52</f>
        <v>785034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D54+D56</f>
        <v>651870</v>
      </c>
      <c r="E53" s="11">
        <f>E54+E56</f>
        <v>452370</v>
      </c>
      <c r="F53" s="11">
        <f>G53+H53</f>
        <v>858774</v>
      </c>
      <c r="G53" s="11">
        <f>G54+G56</f>
        <v>521811</v>
      </c>
      <c r="H53" s="11">
        <f>H54+H56</f>
        <v>336963</v>
      </c>
      <c r="I53" s="11">
        <f>I54+I56</f>
        <v>73740</v>
      </c>
      <c r="J53" s="11">
        <f>J54+J56</f>
        <v>0</v>
      </c>
      <c r="K53" s="11">
        <f>F53-I53-J53</f>
        <v>785034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631870</v>
      </c>
      <c r="E54" s="11">
        <f>E55</f>
        <v>437370</v>
      </c>
      <c r="F54" s="11">
        <f>G54+H54</f>
        <v>858774</v>
      </c>
      <c r="G54" s="11">
        <f>G55</f>
        <v>521811</v>
      </c>
      <c r="H54" s="11">
        <f>H55</f>
        <v>336963</v>
      </c>
      <c r="I54" s="11">
        <f>I55</f>
        <v>73740</v>
      </c>
      <c r="J54" s="11">
        <f>J55</f>
        <v>0</v>
      </c>
      <c r="K54" s="11">
        <f>F54-I54-J54</f>
        <v>785034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631870</v>
      </c>
      <c r="E55" s="11">
        <v>437370</v>
      </c>
      <c r="F55" s="11">
        <f>G55+H55</f>
        <v>858774</v>
      </c>
      <c r="G55" s="11">
        <v>521811</v>
      </c>
      <c r="H55" s="11">
        <v>336963</v>
      </c>
      <c r="I55" s="11">
        <v>73740</v>
      </c>
      <c r="J55" s="11">
        <v>0</v>
      </c>
      <c r="K55" s="11">
        <f>F55-I55-J55</f>
        <v>785034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20000</v>
      </c>
      <c r="E56" s="11">
        <v>15000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D58+D59+D60</f>
        <v>29700</v>
      </c>
      <c r="E57" s="11">
        <f>E58+E59+E60</f>
        <v>29700</v>
      </c>
      <c r="F57" s="11">
        <f>G57+H57</f>
        <v>33580</v>
      </c>
      <c r="G57" s="11">
        <f>G58+G59+G60</f>
        <v>0</v>
      </c>
      <c r="H57" s="11">
        <f>H58+H59+H60</f>
        <v>33580</v>
      </c>
      <c r="I57" s="11">
        <f>I58+I59+I60</f>
        <v>33580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29700</v>
      </c>
      <c r="E58" s="11">
        <v>29700</v>
      </c>
      <c r="F58" s="11">
        <f>G58+H58</f>
        <v>33580</v>
      </c>
      <c r="G58" s="11">
        <v>0</v>
      </c>
      <c r="H58" s="11">
        <v>33580</v>
      </c>
      <c r="I58" s="11">
        <v>33580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161</v>
      </c>
      <c r="B59" s="10" t="s">
        <v>162</v>
      </c>
      <c r="C59" s="10" t="s">
        <v>163</v>
      </c>
      <c r="D59" s="11">
        <v>-62900</v>
      </c>
      <c r="E59" s="11">
        <v>-63150</v>
      </c>
      <c r="F59" s="11">
        <f>G59+H59</f>
        <v>-98000</v>
      </c>
      <c r="G59" s="11">
        <v>0</v>
      </c>
      <c r="H59" s="11">
        <v>-98000</v>
      </c>
      <c r="I59" s="11">
        <v>-98000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62900</v>
      </c>
      <c r="E60" s="11">
        <v>63150</v>
      </c>
      <c r="F60" s="11">
        <f>G60+H60</f>
        <v>98000</v>
      </c>
      <c r="G60" s="11">
        <v>0</v>
      </c>
      <c r="H60" s="11">
        <v>98000</v>
      </c>
      <c r="I60" s="11">
        <v>98000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f>D62</f>
        <v>4600</v>
      </c>
      <c r="E61" s="11">
        <f>E62</f>
        <v>4600</v>
      </c>
      <c r="F61" s="11">
        <f>G61+H61</f>
        <v>4516</v>
      </c>
      <c r="G61" s="11">
        <f>G62</f>
        <v>0</v>
      </c>
      <c r="H61" s="11">
        <f>H62</f>
        <v>4516</v>
      </c>
      <c r="I61" s="11">
        <f>I62</f>
        <v>4516</v>
      </c>
      <c r="J61" s="11">
        <f>J62</f>
        <v>0</v>
      </c>
      <c r="K61" s="11">
        <f>F61-I61-J61</f>
        <v>0</v>
      </c>
    </row>
    <row r="62" spans="1:11" s="6" customFormat="1" ht="33" x14ac:dyDescent="0.25">
      <c r="A62" s="10" t="s">
        <v>170</v>
      </c>
      <c r="B62" s="10" t="s">
        <v>171</v>
      </c>
      <c r="C62" s="10" t="s">
        <v>172</v>
      </c>
      <c r="D62" s="11">
        <f>D63</f>
        <v>4600</v>
      </c>
      <c r="E62" s="11">
        <f>E63</f>
        <v>4600</v>
      </c>
      <c r="F62" s="11">
        <f>G62+H62</f>
        <v>4516</v>
      </c>
      <c r="G62" s="11">
        <f>G63</f>
        <v>0</v>
      </c>
      <c r="H62" s="11">
        <f>H63</f>
        <v>4516</v>
      </c>
      <c r="I62" s="11">
        <f>I63</f>
        <v>4516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v>4600</v>
      </c>
      <c r="E63" s="11">
        <v>4600</v>
      </c>
      <c r="F63" s="11">
        <f>G63+H63</f>
        <v>4516</v>
      </c>
      <c r="G63" s="11">
        <v>0</v>
      </c>
      <c r="H63" s="11">
        <v>4516</v>
      </c>
      <c r="I63" s="11">
        <v>4516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789246</v>
      </c>
      <c r="G64" s="11">
        <f>G65</f>
        <v>0</v>
      </c>
      <c r="H64" s="11">
        <f>H65</f>
        <v>789246</v>
      </c>
      <c r="I64" s="11">
        <f>I65</f>
        <v>789246</v>
      </c>
      <c r="J64" s="11">
        <f>J65</f>
        <v>0</v>
      </c>
      <c r="K64" s="11">
        <f>F64-I64-J64</f>
        <v>0</v>
      </c>
    </row>
    <row r="65" spans="1:11" s="6" customFormat="1" ht="43.5" x14ac:dyDescent="0.25">
      <c r="A65" s="10" t="s">
        <v>179</v>
      </c>
      <c r="B65" s="10" t="s">
        <v>180</v>
      </c>
      <c r="C65" s="10" t="s">
        <v>181</v>
      </c>
      <c r="D65" s="11">
        <f>+D66</f>
        <v>0</v>
      </c>
      <c r="E65" s="11">
        <f>+E66</f>
        <v>0</v>
      </c>
      <c r="F65" s="11">
        <f>G65+H65</f>
        <v>789246</v>
      </c>
      <c r="G65" s="11">
        <f>+G66</f>
        <v>0</v>
      </c>
      <c r="H65" s="11">
        <f>+H66</f>
        <v>789246</v>
      </c>
      <c r="I65" s="11">
        <f>+I66</f>
        <v>789246</v>
      </c>
      <c r="J65" s="11">
        <f>+J66</f>
        <v>0</v>
      </c>
      <c r="K65" s="11">
        <f>F65-I65-J65</f>
        <v>0</v>
      </c>
    </row>
    <row r="66" spans="1:11" s="6" customFormat="1" ht="33" x14ac:dyDescent="0.25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789246</v>
      </c>
      <c r="G66" s="11">
        <v>0</v>
      </c>
      <c r="H66" s="11">
        <v>789246</v>
      </c>
      <c r="I66" s="11">
        <v>789246</v>
      </c>
      <c r="J66" s="11">
        <v>0</v>
      </c>
      <c r="K66" s="11">
        <f>F66-I66-J66</f>
        <v>0</v>
      </c>
    </row>
    <row r="67" spans="1:11" s="6" customFormat="1" x14ac:dyDescent="0.25">
      <c r="A67" s="10" t="s">
        <v>185</v>
      </c>
      <c r="B67" s="10" t="s">
        <v>186</v>
      </c>
      <c r="C67" s="10" t="s">
        <v>187</v>
      </c>
      <c r="D67" s="11">
        <f>D68</f>
        <v>10023300</v>
      </c>
      <c r="E67" s="11">
        <f>E68</f>
        <v>9547800</v>
      </c>
      <c r="F67" s="11">
        <f>G67+H67</f>
        <v>6590448</v>
      </c>
      <c r="G67" s="11">
        <f>G68</f>
        <v>0</v>
      </c>
      <c r="H67" s="11">
        <f>H68</f>
        <v>6590448</v>
      </c>
      <c r="I67" s="11">
        <f>I68</f>
        <v>6590448</v>
      </c>
      <c r="J67" s="11">
        <f>J68</f>
        <v>0</v>
      </c>
      <c r="K67" s="11">
        <f>F67-I67-J67</f>
        <v>0</v>
      </c>
    </row>
    <row r="68" spans="1:11" s="6" customFormat="1" ht="22.5" x14ac:dyDescent="0.25">
      <c r="A68" s="10" t="s">
        <v>188</v>
      </c>
      <c r="B68" s="10" t="s">
        <v>189</v>
      </c>
      <c r="C68" s="10" t="s">
        <v>190</v>
      </c>
      <c r="D68" s="11">
        <f>D69+D73</f>
        <v>10023300</v>
      </c>
      <c r="E68" s="11">
        <f>E69+E73</f>
        <v>9547800</v>
      </c>
      <c r="F68" s="11">
        <f>G68+H68</f>
        <v>6590448</v>
      </c>
      <c r="G68" s="11">
        <f>G69+G73</f>
        <v>0</v>
      </c>
      <c r="H68" s="11">
        <f>H69+H73</f>
        <v>6590448</v>
      </c>
      <c r="I68" s="11">
        <f>I69+I73</f>
        <v>6590448</v>
      </c>
      <c r="J68" s="11">
        <f>J69+J73</f>
        <v>0</v>
      </c>
      <c r="K68" s="11">
        <f>F68-I68-J68</f>
        <v>0</v>
      </c>
    </row>
    <row r="69" spans="1:11" s="6" customFormat="1" ht="96" x14ac:dyDescent="0.25">
      <c r="A69" s="10" t="s">
        <v>191</v>
      </c>
      <c r="B69" s="10" t="s">
        <v>192</v>
      </c>
      <c r="C69" s="10" t="s">
        <v>193</v>
      </c>
      <c r="D69" s="11">
        <f>+D70+D71+D72</f>
        <v>9698600</v>
      </c>
      <c r="E69" s="11">
        <f>+E70+E71+E72</f>
        <v>9223100</v>
      </c>
      <c r="F69" s="11">
        <f>G69+H69</f>
        <v>6266430</v>
      </c>
      <c r="G69" s="11">
        <f>+G70+G71+G72</f>
        <v>0</v>
      </c>
      <c r="H69" s="11">
        <f>+H70+H71+H72</f>
        <v>6266430</v>
      </c>
      <c r="I69" s="11">
        <f>+I70+I71+I72</f>
        <v>6266430</v>
      </c>
      <c r="J69" s="11">
        <f>+J70+J71+J72</f>
        <v>0</v>
      </c>
      <c r="K69" s="11">
        <f>F69-I69-J69</f>
        <v>0</v>
      </c>
    </row>
    <row r="70" spans="1:11" s="6" customFormat="1" ht="43.5" x14ac:dyDescent="0.25">
      <c r="A70" s="10" t="s">
        <v>194</v>
      </c>
      <c r="B70" s="10" t="s">
        <v>195</v>
      </c>
      <c r="C70" s="10" t="s">
        <v>196</v>
      </c>
      <c r="D70" s="11">
        <v>2300</v>
      </c>
      <c r="E70" s="11">
        <v>2300</v>
      </c>
      <c r="F70" s="11">
        <f>G70+H70</f>
        <v>2280</v>
      </c>
      <c r="G70" s="11">
        <v>0</v>
      </c>
      <c r="H70" s="11">
        <v>2280</v>
      </c>
      <c r="I70" s="11">
        <v>2280</v>
      </c>
      <c r="J70" s="11">
        <v>0</v>
      </c>
      <c r="K70" s="11">
        <f>F70-I70-J70</f>
        <v>0</v>
      </c>
    </row>
    <row r="71" spans="1:11" s="6" customFormat="1" ht="22.5" x14ac:dyDescent="0.25">
      <c r="A71" s="10" t="s">
        <v>197</v>
      </c>
      <c r="B71" s="10" t="s">
        <v>198</v>
      </c>
      <c r="C71" s="10" t="s">
        <v>199</v>
      </c>
      <c r="D71" s="11">
        <v>9685600</v>
      </c>
      <c r="E71" s="11">
        <v>9210100</v>
      </c>
      <c r="F71" s="11">
        <f>G71+H71</f>
        <v>6253508</v>
      </c>
      <c r="G71" s="11">
        <v>0</v>
      </c>
      <c r="H71" s="11">
        <v>6253508</v>
      </c>
      <c r="I71" s="11">
        <v>6253508</v>
      </c>
      <c r="J71" s="11">
        <v>0</v>
      </c>
      <c r="K71" s="11">
        <f>F71-I71-J71</f>
        <v>0</v>
      </c>
    </row>
    <row r="72" spans="1:11" s="6" customFormat="1" ht="43.5" x14ac:dyDescent="0.25">
      <c r="A72" s="10" t="s">
        <v>200</v>
      </c>
      <c r="B72" s="10" t="s">
        <v>201</v>
      </c>
      <c r="C72" s="10" t="s">
        <v>202</v>
      </c>
      <c r="D72" s="11">
        <v>10700</v>
      </c>
      <c r="E72" s="11">
        <v>10700</v>
      </c>
      <c r="F72" s="11">
        <f>G72+H72</f>
        <v>10642</v>
      </c>
      <c r="G72" s="11">
        <v>0</v>
      </c>
      <c r="H72" s="11">
        <v>10642</v>
      </c>
      <c r="I72" s="11">
        <v>10642</v>
      </c>
      <c r="J72" s="11">
        <v>0</v>
      </c>
      <c r="K72" s="11">
        <f>F72-I72-J72</f>
        <v>0</v>
      </c>
    </row>
    <row r="73" spans="1:11" s="6" customFormat="1" ht="33" x14ac:dyDescent="0.25">
      <c r="A73" s="10" t="s">
        <v>203</v>
      </c>
      <c r="B73" s="10" t="s">
        <v>204</v>
      </c>
      <c r="C73" s="10" t="s">
        <v>205</v>
      </c>
      <c r="D73" s="11">
        <f>+D74+D75</f>
        <v>324700</v>
      </c>
      <c r="E73" s="11">
        <f>+E74+E75</f>
        <v>324700</v>
      </c>
      <c r="F73" s="11">
        <f>G73+H73</f>
        <v>324018</v>
      </c>
      <c r="G73" s="11">
        <f>+G74+G75</f>
        <v>0</v>
      </c>
      <c r="H73" s="11">
        <f>+H74+H75</f>
        <v>324018</v>
      </c>
      <c r="I73" s="11">
        <f>+I74+I75</f>
        <v>324018</v>
      </c>
      <c r="J73" s="11">
        <f>+J74+J75</f>
        <v>0</v>
      </c>
      <c r="K73" s="11">
        <f>F73-I73-J73</f>
        <v>0</v>
      </c>
    </row>
    <row r="74" spans="1:11" s="6" customFormat="1" ht="22.5" x14ac:dyDescent="0.25">
      <c r="A74" s="10" t="s">
        <v>206</v>
      </c>
      <c r="B74" s="10" t="s">
        <v>207</v>
      </c>
      <c r="C74" s="10" t="s">
        <v>208</v>
      </c>
      <c r="D74" s="11">
        <v>299700</v>
      </c>
      <c r="E74" s="11">
        <v>299700</v>
      </c>
      <c r="F74" s="11">
        <f>G74+H74</f>
        <v>299623</v>
      </c>
      <c r="G74" s="11">
        <v>0</v>
      </c>
      <c r="H74" s="11">
        <v>299623</v>
      </c>
      <c r="I74" s="11">
        <v>299623</v>
      </c>
      <c r="J74" s="11">
        <v>0</v>
      </c>
      <c r="K74" s="11">
        <f>F74-I74-J74</f>
        <v>0</v>
      </c>
    </row>
    <row r="75" spans="1:11" s="6" customFormat="1" ht="43.5" x14ac:dyDescent="0.25">
      <c r="A75" s="10" t="s">
        <v>209</v>
      </c>
      <c r="B75" s="10" t="s">
        <v>210</v>
      </c>
      <c r="C75" s="10" t="s">
        <v>211</v>
      </c>
      <c r="D75" s="11">
        <v>25000</v>
      </c>
      <c r="E75" s="11">
        <v>25000</v>
      </c>
      <c r="F75" s="11">
        <f>G75+H75</f>
        <v>24395</v>
      </c>
      <c r="G75" s="11">
        <v>0</v>
      </c>
      <c r="H75" s="11">
        <v>24395</v>
      </c>
      <c r="I75" s="11">
        <v>24395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212</v>
      </c>
      <c r="B76" s="10" t="s">
        <v>213</v>
      </c>
      <c r="C76" s="10" t="s">
        <v>214</v>
      </c>
      <c r="D76" s="11">
        <f>+D77+D79</f>
        <v>786700</v>
      </c>
      <c r="E76" s="11">
        <f>+E77+E79</f>
        <v>786700</v>
      </c>
      <c r="F76" s="11">
        <f>G76+H76</f>
        <v>786518</v>
      </c>
      <c r="G76" s="11">
        <f>+G77+G79</f>
        <v>0</v>
      </c>
      <c r="H76" s="11">
        <f>+H77+H79</f>
        <v>786518</v>
      </c>
      <c r="I76" s="11">
        <f>+I77+I79</f>
        <v>786518</v>
      </c>
      <c r="J76" s="11">
        <f>+J77+J79</f>
        <v>0</v>
      </c>
      <c r="K76" s="11">
        <f>F76-I76-J76</f>
        <v>0</v>
      </c>
    </row>
    <row r="77" spans="1:11" s="6" customFormat="1" ht="33" x14ac:dyDescent="0.25">
      <c r="A77" s="10" t="s">
        <v>215</v>
      </c>
      <c r="B77" s="10" t="s">
        <v>216</v>
      </c>
      <c r="C77" s="10" t="s">
        <v>217</v>
      </c>
      <c r="D77" s="11">
        <f>D78</f>
        <v>714500</v>
      </c>
      <c r="E77" s="11">
        <f>E78</f>
        <v>714500</v>
      </c>
      <c r="F77" s="11">
        <f>G77+H77</f>
        <v>714388</v>
      </c>
      <c r="G77" s="11">
        <f>G78</f>
        <v>0</v>
      </c>
      <c r="H77" s="11">
        <f>H78</f>
        <v>714388</v>
      </c>
      <c r="I77" s="11">
        <f>I78</f>
        <v>714388</v>
      </c>
      <c r="J77" s="11">
        <f>J78</f>
        <v>0</v>
      </c>
      <c r="K77" s="11">
        <f>F77-I77-J77</f>
        <v>0</v>
      </c>
    </row>
    <row r="78" spans="1:11" s="6" customFormat="1" ht="22.5" x14ac:dyDescent="0.25">
      <c r="A78" s="10" t="s">
        <v>218</v>
      </c>
      <c r="B78" s="10" t="s">
        <v>219</v>
      </c>
      <c r="C78" s="10" t="s">
        <v>220</v>
      </c>
      <c r="D78" s="11">
        <v>714500</v>
      </c>
      <c r="E78" s="11">
        <v>714500</v>
      </c>
      <c r="F78" s="11">
        <f>G78+H78</f>
        <v>714388</v>
      </c>
      <c r="G78" s="11">
        <v>0</v>
      </c>
      <c r="H78" s="11">
        <v>714388</v>
      </c>
      <c r="I78" s="11">
        <v>714388</v>
      </c>
      <c r="J78" s="11">
        <v>0</v>
      </c>
      <c r="K78" s="11">
        <f>F78-I78-J78</f>
        <v>0</v>
      </c>
    </row>
    <row r="79" spans="1:11" s="6" customFormat="1" x14ac:dyDescent="0.25">
      <c r="A79" s="10" t="s">
        <v>221</v>
      </c>
      <c r="B79" s="10" t="s">
        <v>222</v>
      </c>
      <c r="C79" s="10" t="s">
        <v>223</v>
      </c>
      <c r="D79" s="11">
        <f>+D80</f>
        <v>72200</v>
      </c>
      <c r="E79" s="11">
        <f>+E80</f>
        <v>72200</v>
      </c>
      <c r="F79" s="11">
        <f>G79+H79</f>
        <v>72130</v>
      </c>
      <c r="G79" s="11">
        <f>+G80</f>
        <v>0</v>
      </c>
      <c r="H79" s="11">
        <f>+H80</f>
        <v>72130</v>
      </c>
      <c r="I79" s="11">
        <f>+I80</f>
        <v>72130</v>
      </c>
      <c r="J79" s="11">
        <f>+J80</f>
        <v>0</v>
      </c>
      <c r="K79" s="11">
        <f>F79-I79-J79</f>
        <v>0</v>
      </c>
    </row>
    <row r="80" spans="1:11" s="6" customFormat="1" x14ac:dyDescent="0.25">
      <c r="A80" s="10" t="s">
        <v>224</v>
      </c>
      <c r="B80" s="10" t="s">
        <v>225</v>
      </c>
      <c r="C80" s="10" t="s">
        <v>226</v>
      </c>
      <c r="D80" s="11">
        <v>72200</v>
      </c>
      <c r="E80" s="11">
        <v>72200</v>
      </c>
      <c r="F80" s="11">
        <f>G80+H80</f>
        <v>72130</v>
      </c>
      <c r="G80" s="11">
        <v>0</v>
      </c>
      <c r="H80" s="11">
        <v>72130</v>
      </c>
      <c r="I80" s="11">
        <v>72130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227</v>
      </c>
      <c r="B82" s="13"/>
      <c r="C82" s="13"/>
      <c r="D82" s="13"/>
      <c r="E82" s="13" t="s">
        <v>229</v>
      </c>
      <c r="F82" s="13"/>
      <c r="G82" s="13"/>
      <c r="H82" s="13"/>
      <c r="I82" s="13" t="s">
        <v>230</v>
      </c>
      <c r="J82" s="13"/>
      <c r="K82" s="13"/>
      <c r="L82" s="13"/>
    </row>
    <row r="83" spans="1:12" x14ac:dyDescent="0.25">
      <c r="A83" s="3" t="s">
        <v>228</v>
      </c>
      <c r="B83" s="3"/>
      <c r="C83" s="3"/>
      <c r="D83" s="3"/>
      <c r="E83" s="3"/>
      <c r="F83" s="3"/>
      <c r="G83" s="3"/>
      <c r="H83" s="3"/>
      <c r="I83" s="3" t="s">
        <v>231</v>
      </c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3">
    <mergeCell ref="A82:D82"/>
    <mergeCell ref="A83:D83"/>
    <mergeCell ref="E82:H82"/>
    <mergeCell ref="E83:H83"/>
    <mergeCell ref="I82:L82"/>
    <mergeCell ref="I83:L8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1C78-C4FC-4E3F-8432-7790B8DF6450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233</v>
      </c>
      <c r="C12" s="10" t="s">
        <v>22</v>
      </c>
      <c r="D12" s="11">
        <f>D13+D59</f>
        <v>6723620</v>
      </c>
      <c r="E12" s="11">
        <f>E13+E59</f>
        <v>5034820</v>
      </c>
      <c r="F12" s="11">
        <f>G12+H12</f>
        <v>6247926</v>
      </c>
      <c r="G12" s="11">
        <f>G13+G59</f>
        <v>1496350</v>
      </c>
      <c r="H12" s="11">
        <f>H13+H59</f>
        <v>4751576</v>
      </c>
      <c r="I12" s="11">
        <f>I13+I59</f>
        <v>4197346</v>
      </c>
      <c r="J12" s="11">
        <f>J13+J59</f>
        <v>0</v>
      </c>
      <c r="K12" s="11">
        <f>F12-I12-J12</f>
        <v>2050580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6721320</v>
      </c>
      <c r="E13" s="11">
        <f>E14+E46</f>
        <v>5032520</v>
      </c>
      <c r="F13" s="11">
        <f>G13+H13</f>
        <v>6245646</v>
      </c>
      <c r="G13" s="11">
        <f>G14+G46</f>
        <v>1496350</v>
      </c>
      <c r="H13" s="11">
        <f>H14+H46</f>
        <v>4749296</v>
      </c>
      <c r="I13" s="11">
        <f>I14+I46</f>
        <v>4195066</v>
      </c>
      <c r="J13" s="11">
        <f>J14+J46</f>
        <v>0</v>
      </c>
      <c r="K13" s="11">
        <f>F13-I13-J13</f>
        <v>2050580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D15+D22+D33+D43</f>
        <v>6091850</v>
      </c>
      <c r="E14" s="11">
        <f>E15+E22+E33+E43</f>
        <v>4605300</v>
      </c>
      <c r="F14" s="11">
        <f>G14+H14</f>
        <v>5426055</v>
      </c>
      <c r="G14" s="11">
        <f>G15+G22+G33+G43</f>
        <v>966573</v>
      </c>
      <c r="H14" s="11">
        <f>H15+H22+H33+H43</f>
        <v>4459482</v>
      </c>
      <c r="I14" s="11">
        <f>I15+I22+I33+I43</f>
        <v>4172369</v>
      </c>
      <c r="J14" s="11">
        <f>J15+J22+J33+J43</f>
        <v>0</v>
      </c>
      <c r="K14" s="11">
        <f>F14-I14-J14</f>
        <v>1253686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746230</v>
      </c>
      <c r="E15" s="11">
        <f>+E16</f>
        <v>559230</v>
      </c>
      <c r="F15" s="11">
        <f>G15+H15</f>
        <v>561112</v>
      </c>
      <c r="G15" s="11">
        <f>+G16</f>
        <v>0</v>
      </c>
      <c r="H15" s="11">
        <f>+H16</f>
        <v>561112</v>
      </c>
      <c r="I15" s="11">
        <f>+I16</f>
        <v>561112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234</v>
      </c>
      <c r="B16" s="10" t="s">
        <v>36</v>
      </c>
      <c r="C16" s="10" t="s">
        <v>37</v>
      </c>
      <c r="D16" s="11">
        <f>D17+D19</f>
        <v>746230</v>
      </c>
      <c r="E16" s="11">
        <f>E17+E19</f>
        <v>559230</v>
      </c>
      <c r="F16" s="11">
        <f>G16+H16</f>
        <v>561112</v>
      </c>
      <c r="G16" s="11">
        <f>G17+G19</f>
        <v>0</v>
      </c>
      <c r="H16" s="11">
        <f>H17+H19</f>
        <v>561112</v>
      </c>
      <c r="I16" s="11">
        <f>I17+I19</f>
        <v>561112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1230</v>
      </c>
      <c r="E17" s="11">
        <f>+E18</f>
        <v>1230</v>
      </c>
      <c r="F17" s="11">
        <f>G17+H17</f>
        <v>2511</v>
      </c>
      <c r="G17" s="11">
        <f>+G18</f>
        <v>0</v>
      </c>
      <c r="H17" s="11">
        <f>+H18</f>
        <v>2511</v>
      </c>
      <c r="I17" s="11">
        <f>+I18</f>
        <v>2511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235</v>
      </c>
      <c r="B18" s="10" t="s">
        <v>42</v>
      </c>
      <c r="C18" s="10" t="s">
        <v>43</v>
      </c>
      <c r="D18" s="11">
        <v>1230</v>
      </c>
      <c r="E18" s="11">
        <v>1230</v>
      </c>
      <c r="F18" s="11">
        <f>G18+H18</f>
        <v>2511</v>
      </c>
      <c r="G18" s="11">
        <v>0</v>
      </c>
      <c r="H18" s="11">
        <v>2511</v>
      </c>
      <c r="I18" s="11">
        <v>2511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745000</v>
      </c>
      <c r="E19" s="11">
        <f>E20+E21</f>
        <v>558000</v>
      </c>
      <c r="F19" s="11">
        <f>G19+H19</f>
        <v>558601</v>
      </c>
      <c r="G19" s="11">
        <f>G20+G21</f>
        <v>0</v>
      </c>
      <c r="H19" s="11">
        <f>H20+H21</f>
        <v>558601</v>
      </c>
      <c r="I19" s="11">
        <f>I20+I21</f>
        <v>558601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436000</v>
      </c>
      <c r="E20" s="11">
        <v>340000</v>
      </c>
      <c r="F20" s="11">
        <f>G20+H20</f>
        <v>330445</v>
      </c>
      <c r="G20" s="11">
        <v>0</v>
      </c>
      <c r="H20" s="11">
        <v>330445</v>
      </c>
      <c r="I20" s="11">
        <v>330445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309000</v>
      </c>
      <c r="E21" s="11">
        <v>218000</v>
      </c>
      <c r="F21" s="11">
        <f>G21+H21</f>
        <v>228156</v>
      </c>
      <c r="G21" s="11">
        <v>0</v>
      </c>
      <c r="H21" s="11">
        <v>228156</v>
      </c>
      <c r="I21" s="11">
        <v>228156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236</v>
      </c>
      <c r="B22" s="10" t="s">
        <v>54</v>
      </c>
      <c r="C22" s="10" t="s">
        <v>55</v>
      </c>
      <c r="D22" s="11">
        <f>D23</f>
        <v>776620</v>
      </c>
      <c r="E22" s="11">
        <f>E23</f>
        <v>560870</v>
      </c>
      <c r="F22" s="11">
        <f>G22+H22</f>
        <v>1336751</v>
      </c>
      <c r="G22" s="11">
        <f>G23</f>
        <v>832356</v>
      </c>
      <c r="H22" s="11">
        <f>H23</f>
        <v>504395</v>
      </c>
      <c r="I22" s="11">
        <f>I23</f>
        <v>289771</v>
      </c>
      <c r="J22" s="11">
        <f>J23</f>
        <v>0</v>
      </c>
      <c r="K22" s="11">
        <f>F22-I22-J22</f>
        <v>1046980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D24+D27+D31+D32</f>
        <v>776620</v>
      </c>
      <c r="E23" s="11">
        <f>E24+E27+E31+E32</f>
        <v>560870</v>
      </c>
      <c r="F23" s="11">
        <f>G23+H23</f>
        <v>1336751</v>
      </c>
      <c r="G23" s="11">
        <f>G24+G27+G31+G32</f>
        <v>832356</v>
      </c>
      <c r="H23" s="11">
        <f>H24+H27+H31+H32</f>
        <v>504395</v>
      </c>
      <c r="I23" s="11">
        <f>I24+I27+I31+I32</f>
        <v>289771</v>
      </c>
      <c r="J23" s="11">
        <f>J24+J27+J31+J32</f>
        <v>0</v>
      </c>
      <c r="K23" s="11">
        <f>F23-I23-J23</f>
        <v>1046980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55000</v>
      </c>
      <c r="E24" s="11">
        <f>E25+E26</f>
        <v>45500</v>
      </c>
      <c r="F24" s="11">
        <f>G24+H24</f>
        <v>98025</v>
      </c>
      <c r="G24" s="11">
        <f>G25+G26</f>
        <v>49155</v>
      </c>
      <c r="H24" s="11">
        <f>H25+H26</f>
        <v>48870</v>
      </c>
      <c r="I24" s="11">
        <f>I25+I26</f>
        <v>35226</v>
      </c>
      <c r="J24" s="11">
        <f>J25+J26</f>
        <v>0</v>
      </c>
      <c r="K24" s="11">
        <f>F24-I24-J24</f>
        <v>62799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36300</v>
      </c>
      <c r="E25" s="11">
        <v>29300</v>
      </c>
      <c r="F25" s="11">
        <f>G25+H25</f>
        <v>87146</v>
      </c>
      <c r="G25" s="11">
        <v>48994</v>
      </c>
      <c r="H25" s="11">
        <v>38152</v>
      </c>
      <c r="I25" s="11">
        <v>25541</v>
      </c>
      <c r="J25" s="11">
        <v>0</v>
      </c>
      <c r="K25" s="11">
        <f>F25-I25-J25</f>
        <v>61605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18700</v>
      </c>
      <c r="E26" s="11">
        <v>16200</v>
      </c>
      <c r="F26" s="11">
        <f>G26+H26</f>
        <v>10879</v>
      </c>
      <c r="G26" s="11">
        <v>161</v>
      </c>
      <c r="H26" s="11">
        <v>10718</v>
      </c>
      <c r="I26" s="11">
        <v>9685</v>
      </c>
      <c r="J26" s="11">
        <v>0</v>
      </c>
      <c r="K26" s="11">
        <f>F26-I26-J26</f>
        <v>1194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586120</v>
      </c>
      <c r="E27" s="11">
        <f>E28+E29+E30</f>
        <v>394370</v>
      </c>
      <c r="F27" s="11">
        <f>G27+H27</f>
        <v>1068823</v>
      </c>
      <c r="G27" s="11">
        <f>G28+G29+G30</f>
        <v>772477</v>
      </c>
      <c r="H27" s="11">
        <f>H28+H29+H30</f>
        <v>296346</v>
      </c>
      <c r="I27" s="11">
        <f>I28+I29+I30</f>
        <v>185732</v>
      </c>
      <c r="J27" s="11">
        <f>J28+J29+J30</f>
        <v>0</v>
      </c>
      <c r="K27" s="11">
        <f>F27-I27-J27</f>
        <v>883091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147120</v>
      </c>
      <c r="E28" s="11">
        <v>107120</v>
      </c>
      <c r="F28" s="11">
        <f>G28+H28</f>
        <v>273092</v>
      </c>
      <c r="G28" s="11">
        <v>184732</v>
      </c>
      <c r="H28" s="11">
        <v>88360</v>
      </c>
      <c r="I28" s="11">
        <v>54739</v>
      </c>
      <c r="J28" s="11">
        <v>0</v>
      </c>
      <c r="K28" s="11">
        <f>F28-I28-J28</f>
        <v>218353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10000</v>
      </c>
      <c r="E29" s="11">
        <v>6000</v>
      </c>
      <c r="F29" s="11">
        <f>G29+H29</f>
        <v>26383</v>
      </c>
      <c r="G29" s="11">
        <v>20888</v>
      </c>
      <c r="H29" s="11">
        <v>5495</v>
      </c>
      <c r="I29" s="11">
        <v>2777</v>
      </c>
      <c r="J29" s="11">
        <v>0</v>
      </c>
      <c r="K29" s="11">
        <f>F29-I29-J29</f>
        <v>23606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429000</v>
      </c>
      <c r="E30" s="11">
        <v>281250</v>
      </c>
      <c r="F30" s="11">
        <f>G30+H30</f>
        <v>769348</v>
      </c>
      <c r="G30" s="11">
        <v>566857</v>
      </c>
      <c r="H30" s="11">
        <v>202491</v>
      </c>
      <c r="I30" s="11">
        <v>128216</v>
      </c>
      <c r="J30" s="11">
        <v>0</v>
      </c>
      <c r="K30" s="11">
        <f>F30-I30-J30</f>
        <v>641132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8500</v>
      </c>
      <c r="E31" s="11">
        <v>4000</v>
      </c>
      <c r="F31" s="11">
        <f>G31+H31</f>
        <v>6797</v>
      </c>
      <c r="G31" s="11">
        <v>1069</v>
      </c>
      <c r="H31" s="11">
        <v>5728</v>
      </c>
      <c r="I31" s="11">
        <v>5728</v>
      </c>
      <c r="J31" s="11">
        <v>0</v>
      </c>
      <c r="K31" s="11">
        <f>F31-I31-J31</f>
        <v>1069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127000</v>
      </c>
      <c r="E32" s="11">
        <v>117000</v>
      </c>
      <c r="F32" s="11">
        <f>G32+H32</f>
        <v>163106</v>
      </c>
      <c r="G32" s="11">
        <v>9655</v>
      </c>
      <c r="H32" s="11">
        <v>153451</v>
      </c>
      <c r="I32" s="11">
        <v>63085</v>
      </c>
      <c r="J32" s="11">
        <v>0</v>
      </c>
      <c r="K32" s="11">
        <f>F32-I32-J32</f>
        <v>100021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D34+D38</f>
        <v>4545700</v>
      </c>
      <c r="E33" s="11">
        <f>E34+E38</f>
        <v>3466900</v>
      </c>
      <c r="F33" s="11">
        <f>G33+H33</f>
        <v>3493326</v>
      </c>
      <c r="G33" s="11">
        <f>G34+G38</f>
        <v>126595</v>
      </c>
      <c r="H33" s="11">
        <f>H34+H38</f>
        <v>3366731</v>
      </c>
      <c r="I33" s="11">
        <f>I34+I38</f>
        <v>3297994</v>
      </c>
      <c r="J33" s="11">
        <f>J34+J38</f>
        <v>0</v>
      </c>
      <c r="K33" s="11">
        <f>F33-I33-J33</f>
        <v>195332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4458000</v>
      </c>
      <c r="E34" s="11">
        <f>+E35+E36+E37</f>
        <v>3401000</v>
      </c>
      <c r="F34" s="11">
        <f>G34+H34</f>
        <v>3246365</v>
      </c>
      <c r="G34" s="11">
        <f>+G35+G36+G37</f>
        <v>0</v>
      </c>
      <c r="H34" s="11">
        <f>+H35+H36+H37</f>
        <v>3246365</v>
      </c>
      <c r="I34" s="11">
        <f>+I35+I36+I37</f>
        <v>3246365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237</v>
      </c>
      <c r="B35" s="10" t="s">
        <v>93</v>
      </c>
      <c r="C35" s="10" t="s">
        <v>94</v>
      </c>
      <c r="D35" s="11">
        <v>1823000</v>
      </c>
      <c r="E35" s="11">
        <v>1369000</v>
      </c>
      <c r="F35" s="11">
        <f>G35+H35</f>
        <v>1332365</v>
      </c>
      <c r="G35" s="11">
        <v>0</v>
      </c>
      <c r="H35" s="11">
        <v>1332365</v>
      </c>
      <c r="I35" s="11">
        <v>1332365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238</v>
      </c>
      <c r="B36" s="10" t="s">
        <v>96</v>
      </c>
      <c r="C36" s="10" t="s">
        <v>97</v>
      </c>
      <c r="D36" s="11">
        <v>10000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2625000</v>
      </c>
      <c r="E37" s="11">
        <v>2023000</v>
      </c>
      <c r="F37" s="11">
        <f>G37+H37</f>
        <v>1905000</v>
      </c>
      <c r="G37" s="11">
        <v>0</v>
      </c>
      <c r="H37" s="11">
        <v>1905000</v>
      </c>
      <c r="I37" s="11">
        <v>1905000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239</v>
      </c>
      <c r="B38" s="10" t="s">
        <v>102</v>
      </c>
      <c r="C38" s="10" t="s">
        <v>103</v>
      </c>
      <c r="D38" s="11">
        <f>D39+D42</f>
        <v>87700</v>
      </c>
      <c r="E38" s="11">
        <f>E39+E42</f>
        <v>65900</v>
      </c>
      <c r="F38" s="11">
        <f>G38+H38</f>
        <v>246961</v>
      </c>
      <c r="G38" s="11">
        <f>G39+G42</f>
        <v>126595</v>
      </c>
      <c r="H38" s="11">
        <f>H39+H42</f>
        <v>120366</v>
      </c>
      <c r="I38" s="11">
        <f>I39+I42</f>
        <v>51629</v>
      </c>
      <c r="J38" s="11">
        <f>J39+J42</f>
        <v>0</v>
      </c>
      <c r="K38" s="11">
        <f>F38-I38-J38</f>
        <v>195332</v>
      </c>
    </row>
    <row r="39" spans="1:11" s="6" customFormat="1" ht="22.5" x14ac:dyDescent="0.25">
      <c r="A39" s="10" t="s">
        <v>240</v>
      </c>
      <c r="B39" s="10" t="s">
        <v>105</v>
      </c>
      <c r="C39" s="10" t="s">
        <v>106</v>
      </c>
      <c r="D39" s="11">
        <f>D40+D41</f>
        <v>87700</v>
      </c>
      <c r="E39" s="11">
        <f>E40+E41</f>
        <v>65900</v>
      </c>
      <c r="F39" s="11">
        <f>G39+H39</f>
        <v>246738</v>
      </c>
      <c r="G39" s="11">
        <f>G40+G41</f>
        <v>126595</v>
      </c>
      <c r="H39" s="11">
        <f>H40+H41</f>
        <v>120143</v>
      </c>
      <c r="I39" s="11">
        <f>I40+I41</f>
        <v>51406</v>
      </c>
      <c r="J39" s="11">
        <f>J40+J41</f>
        <v>0</v>
      </c>
      <c r="K39" s="11">
        <f>F39-I39-J39</f>
        <v>195332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82300</v>
      </c>
      <c r="E40" s="11">
        <v>62300</v>
      </c>
      <c r="F40" s="11">
        <f>G40+H40</f>
        <v>206933</v>
      </c>
      <c r="G40" s="11">
        <v>95327</v>
      </c>
      <c r="H40" s="11">
        <v>111606</v>
      </c>
      <c r="I40" s="11">
        <v>50408</v>
      </c>
      <c r="J40" s="11">
        <v>0</v>
      </c>
      <c r="K40" s="11">
        <f>F40-I40-J40</f>
        <v>156525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5400</v>
      </c>
      <c r="E41" s="11">
        <v>3600</v>
      </c>
      <c r="F41" s="11">
        <f>G41+H41</f>
        <v>39805</v>
      </c>
      <c r="G41" s="11">
        <v>31268</v>
      </c>
      <c r="H41" s="11">
        <v>8537</v>
      </c>
      <c r="I41" s="11">
        <v>998</v>
      </c>
      <c r="J41" s="11">
        <v>0</v>
      </c>
      <c r="K41" s="11">
        <f>F41-I41-J41</f>
        <v>38807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0</v>
      </c>
      <c r="E42" s="11">
        <v>0</v>
      </c>
      <c r="F42" s="11">
        <f>G42+H42</f>
        <v>223</v>
      </c>
      <c r="G42" s="11">
        <v>0</v>
      </c>
      <c r="H42" s="11">
        <v>223</v>
      </c>
      <c r="I42" s="11">
        <v>223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117</v>
      </c>
      <c r="C43" s="10" t="s">
        <v>118</v>
      </c>
      <c r="D43" s="11">
        <f>D44</f>
        <v>23300</v>
      </c>
      <c r="E43" s="11">
        <f>E44</f>
        <v>18300</v>
      </c>
      <c r="F43" s="11">
        <f>G43+H43</f>
        <v>34866</v>
      </c>
      <c r="G43" s="11">
        <f>G44</f>
        <v>7622</v>
      </c>
      <c r="H43" s="11">
        <f>H44</f>
        <v>27244</v>
      </c>
      <c r="I43" s="11">
        <f>I44</f>
        <v>23492</v>
      </c>
      <c r="J43" s="11">
        <f>J44</f>
        <v>0</v>
      </c>
      <c r="K43" s="11">
        <f>F43-I43-J43</f>
        <v>11374</v>
      </c>
    </row>
    <row r="44" spans="1:11" s="6" customFormat="1" x14ac:dyDescent="0.25">
      <c r="A44" s="10" t="s">
        <v>241</v>
      </c>
      <c r="B44" s="10" t="s">
        <v>120</v>
      </c>
      <c r="C44" s="10" t="s">
        <v>121</v>
      </c>
      <c r="D44" s="11">
        <f>D45</f>
        <v>23300</v>
      </c>
      <c r="E44" s="11">
        <f>E45</f>
        <v>18300</v>
      </c>
      <c r="F44" s="11">
        <f>G44+H44</f>
        <v>34866</v>
      </c>
      <c r="G44" s="11">
        <f>G45</f>
        <v>7622</v>
      </c>
      <c r="H44" s="11">
        <f>H45</f>
        <v>27244</v>
      </c>
      <c r="I44" s="11">
        <f>I45</f>
        <v>23492</v>
      </c>
      <c r="J44" s="11">
        <f>J45</f>
        <v>0</v>
      </c>
      <c r="K44" s="11">
        <f>F44-I44-J44</f>
        <v>11374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23300</v>
      </c>
      <c r="E45" s="11">
        <v>18300</v>
      </c>
      <c r="F45" s="11">
        <f>G45+H45</f>
        <v>34866</v>
      </c>
      <c r="G45" s="11">
        <v>7622</v>
      </c>
      <c r="H45" s="11">
        <v>27244</v>
      </c>
      <c r="I45" s="11">
        <v>23492</v>
      </c>
      <c r="J45" s="11">
        <v>0</v>
      </c>
      <c r="K45" s="11">
        <f>F45-I45-J45</f>
        <v>11374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629470</v>
      </c>
      <c r="E46" s="11">
        <f>E47+E51</f>
        <v>427220</v>
      </c>
      <c r="F46" s="11">
        <f>G46+H46</f>
        <v>819591</v>
      </c>
      <c r="G46" s="11">
        <f>G47+G51</f>
        <v>529777</v>
      </c>
      <c r="H46" s="11">
        <f>H47+H51</f>
        <v>289814</v>
      </c>
      <c r="I46" s="11">
        <f>I47+I51</f>
        <v>22697</v>
      </c>
      <c r="J46" s="11">
        <f>J47+J51</f>
        <v>0</v>
      </c>
      <c r="K46" s="11">
        <f>F46-I46-J46</f>
        <v>796894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10800</v>
      </c>
      <c r="E47" s="11">
        <f>E48</f>
        <v>8300</v>
      </c>
      <c r="F47" s="11">
        <f>G47+H47</f>
        <v>25237</v>
      </c>
      <c r="G47" s="11">
        <f>G48</f>
        <v>7966</v>
      </c>
      <c r="H47" s="11">
        <f>H48</f>
        <v>17271</v>
      </c>
      <c r="I47" s="11">
        <f>I48</f>
        <v>13377</v>
      </c>
      <c r="J47" s="11">
        <f>J48</f>
        <v>0</v>
      </c>
      <c r="K47" s="11">
        <f>F47-I47-J47</f>
        <v>11860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10800</v>
      </c>
      <c r="E48" s="11">
        <f>+E49</f>
        <v>8300</v>
      </c>
      <c r="F48" s="11">
        <f>G48+H48</f>
        <v>25237</v>
      </c>
      <c r="G48" s="11">
        <f>+G49</f>
        <v>7966</v>
      </c>
      <c r="H48" s="11">
        <f>+H49</f>
        <v>17271</v>
      </c>
      <c r="I48" s="11">
        <f>+I49</f>
        <v>13377</v>
      </c>
      <c r="J48" s="11">
        <f>+J49</f>
        <v>0</v>
      </c>
      <c r="K48" s="11">
        <f>F48-I48-J48</f>
        <v>11860</v>
      </c>
    </row>
    <row r="49" spans="1:12" s="6" customFormat="1" x14ac:dyDescent="0.25">
      <c r="A49" s="10" t="s">
        <v>242</v>
      </c>
      <c r="B49" s="10" t="s">
        <v>135</v>
      </c>
      <c r="C49" s="10" t="s">
        <v>136</v>
      </c>
      <c r="D49" s="11">
        <f>+D50</f>
        <v>10800</v>
      </c>
      <c r="E49" s="11">
        <f>+E50</f>
        <v>8300</v>
      </c>
      <c r="F49" s="11">
        <f>G49+H49</f>
        <v>25237</v>
      </c>
      <c r="G49" s="11">
        <f>+G50</f>
        <v>7966</v>
      </c>
      <c r="H49" s="11">
        <f>+H50</f>
        <v>17271</v>
      </c>
      <c r="I49" s="11">
        <f>+I50</f>
        <v>13377</v>
      </c>
      <c r="J49" s="11">
        <f>+J50</f>
        <v>0</v>
      </c>
      <c r="K49" s="11">
        <f>F49-I49-J49</f>
        <v>11860</v>
      </c>
    </row>
    <row r="50" spans="1:12" s="6" customFormat="1" ht="22.5" x14ac:dyDescent="0.25">
      <c r="A50" s="10" t="s">
        <v>134</v>
      </c>
      <c r="B50" s="10" t="s">
        <v>138</v>
      </c>
      <c r="C50" s="10" t="s">
        <v>139</v>
      </c>
      <c r="D50" s="11">
        <v>10800</v>
      </c>
      <c r="E50" s="11">
        <v>8300</v>
      </c>
      <c r="F50" s="11">
        <f>G50+H50</f>
        <v>25237</v>
      </c>
      <c r="G50" s="11">
        <v>7966</v>
      </c>
      <c r="H50" s="11">
        <v>17271</v>
      </c>
      <c r="I50" s="11">
        <v>13377</v>
      </c>
      <c r="J50" s="11">
        <v>0</v>
      </c>
      <c r="K50" s="11">
        <f>F50-I50-J50</f>
        <v>11860</v>
      </c>
    </row>
    <row r="51" spans="1:12" s="6" customFormat="1" ht="22.5" x14ac:dyDescent="0.25">
      <c r="A51" s="10" t="s">
        <v>243</v>
      </c>
      <c r="B51" s="10" t="s">
        <v>141</v>
      </c>
      <c r="C51" s="10" t="s">
        <v>142</v>
      </c>
      <c r="D51" s="11">
        <f>+D52+D56</f>
        <v>618670</v>
      </c>
      <c r="E51" s="11">
        <f>+E52+E56</f>
        <v>418920</v>
      </c>
      <c r="F51" s="11">
        <f>G51+H51</f>
        <v>794354</v>
      </c>
      <c r="G51" s="11">
        <f>+G52+G56</f>
        <v>521811</v>
      </c>
      <c r="H51" s="11">
        <f>+H52+H56</f>
        <v>272543</v>
      </c>
      <c r="I51" s="11">
        <f>+I52+I56</f>
        <v>9320</v>
      </c>
      <c r="J51" s="11">
        <f>+J52+J56</f>
        <v>0</v>
      </c>
      <c r="K51" s="11">
        <f>F51-I51-J51</f>
        <v>785034</v>
      </c>
    </row>
    <row r="52" spans="1:12" s="6" customFormat="1" ht="22.5" x14ac:dyDescent="0.25">
      <c r="A52" s="10" t="s">
        <v>244</v>
      </c>
      <c r="B52" s="10" t="s">
        <v>144</v>
      </c>
      <c r="C52" s="10" t="s">
        <v>145</v>
      </c>
      <c r="D52" s="11">
        <f>D53+D55</f>
        <v>651870</v>
      </c>
      <c r="E52" s="11">
        <f>E53+E55</f>
        <v>452370</v>
      </c>
      <c r="F52" s="11">
        <f>G52+H52</f>
        <v>858774</v>
      </c>
      <c r="G52" s="11">
        <f>G53+G55</f>
        <v>521811</v>
      </c>
      <c r="H52" s="11">
        <f>H53+H55</f>
        <v>336963</v>
      </c>
      <c r="I52" s="11">
        <f>I53+I55</f>
        <v>73740</v>
      </c>
      <c r="J52" s="11">
        <f>J53+J55</f>
        <v>0</v>
      </c>
      <c r="K52" s="11">
        <f>F52-I52-J52</f>
        <v>785034</v>
      </c>
    </row>
    <row r="53" spans="1:12" s="6" customFormat="1" ht="22.5" x14ac:dyDescent="0.25">
      <c r="A53" s="10" t="s">
        <v>245</v>
      </c>
      <c r="B53" s="10" t="s">
        <v>147</v>
      </c>
      <c r="C53" s="10" t="s">
        <v>148</v>
      </c>
      <c r="D53" s="11">
        <f>D54</f>
        <v>631870</v>
      </c>
      <c r="E53" s="11">
        <f>E54</f>
        <v>437370</v>
      </c>
      <c r="F53" s="11">
        <f>G53+H53</f>
        <v>858774</v>
      </c>
      <c r="G53" s="11">
        <f>G54</f>
        <v>521811</v>
      </c>
      <c r="H53" s="11">
        <f>H54</f>
        <v>336963</v>
      </c>
      <c r="I53" s="11">
        <f>I54</f>
        <v>73740</v>
      </c>
      <c r="J53" s="11">
        <f>J54</f>
        <v>0</v>
      </c>
      <c r="K53" s="11">
        <f>F53-I53-J53</f>
        <v>785034</v>
      </c>
    </row>
    <row r="54" spans="1:12" s="6" customFormat="1" ht="22.5" x14ac:dyDescent="0.25">
      <c r="A54" s="10" t="s">
        <v>143</v>
      </c>
      <c r="B54" s="10" t="s">
        <v>150</v>
      </c>
      <c r="C54" s="10" t="s">
        <v>151</v>
      </c>
      <c r="D54" s="11">
        <v>631870</v>
      </c>
      <c r="E54" s="11">
        <v>437370</v>
      </c>
      <c r="F54" s="11">
        <f>G54+H54</f>
        <v>858774</v>
      </c>
      <c r="G54" s="11">
        <v>521811</v>
      </c>
      <c r="H54" s="11">
        <v>336963</v>
      </c>
      <c r="I54" s="11">
        <v>73740</v>
      </c>
      <c r="J54" s="11">
        <v>0</v>
      </c>
      <c r="K54" s="11">
        <f>F54-I54-J54</f>
        <v>785034</v>
      </c>
    </row>
    <row r="55" spans="1:12" s="6" customFormat="1" x14ac:dyDescent="0.25">
      <c r="A55" s="10" t="s">
        <v>246</v>
      </c>
      <c r="B55" s="10" t="s">
        <v>153</v>
      </c>
      <c r="C55" s="10" t="s">
        <v>154</v>
      </c>
      <c r="D55" s="11">
        <v>20000</v>
      </c>
      <c r="E55" s="11">
        <v>15000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2" s="6" customFormat="1" ht="22.5" x14ac:dyDescent="0.25">
      <c r="A56" s="10" t="s">
        <v>247</v>
      </c>
      <c r="B56" s="10" t="s">
        <v>156</v>
      </c>
      <c r="C56" s="10" t="s">
        <v>157</v>
      </c>
      <c r="D56" s="11">
        <f>D57+D58</f>
        <v>-33200</v>
      </c>
      <c r="E56" s="11">
        <f>E57+E58</f>
        <v>-33450</v>
      </c>
      <c r="F56" s="11">
        <f>G56+H56</f>
        <v>-64420</v>
      </c>
      <c r="G56" s="11">
        <f>G57+G58</f>
        <v>0</v>
      </c>
      <c r="H56" s="11">
        <f>H57+H58</f>
        <v>-64420</v>
      </c>
      <c r="I56" s="11">
        <f>I57+I58</f>
        <v>-64420</v>
      </c>
      <c r="J56" s="11">
        <f>J57+J58</f>
        <v>0</v>
      </c>
      <c r="K56" s="11">
        <f>F56-I56-J56</f>
        <v>0</v>
      </c>
    </row>
    <row r="57" spans="1:12" s="6" customFormat="1" x14ac:dyDescent="0.25">
      <c r="A57" s="10" t="s">
        <v>248</v>
      </c>
      <c r="B57" s="10" t="s">
        <v>159</v>
      </c>
      <c r="C57" s="10" t="s">
        <v>160</v>
      </c>
      <c r="D57" s="11">
        <v>29700</v>
      </c>
      <c r="E57" s="11">
        <v>29700</v>
      </c>
      <c r="F57" s="11">
        <f>G57+H57</f>
        <v>33580</v>
      </c>
      <c r="G57" s="11">
        <v>0</v>
      </c>
      <c r="H57" s="11">
        <v>33580</v>
      </c>
      <c r="I57" s="11">
        <v>33580</v>
      </c>
      <c r="J57" s="11">
        <v>0</v>
      </c>
      <c r="K57" s="11">
        <f>F57-I57-J57</f>
        <v>0</v>
      </c>
    </row>
    <row r="58" spans="1:12" s="6" customFormat="1" ht="33" x14ac:dyDescent="0.25">
      <c r="A58" s="10" t="s">
        <v>249</v>
      </c>
      <c r="B58" s="10" t="s">
        <v>162</v>
      </c>
      <c r="C58" s="10" t="s">
        <v>163</v>
      </c>
      <c r="D58" s="11">
        <v>-62900</v>
      </c>
      <c r="E58" s="11">
        <v>-63150</v>
      </c>
      <c r="F58" s="11">
        <f>G58+H58</f>
        <v>-98000</v>
      </c>
      <c r="G58" s="11">
        <v>0</v>
      </c>
      <c r="H58" s="11">
        <v>-98000</v>
      </c>
      <c r="I58" s="11">
        <v>-98000</v>
      </c>
      <c r="J58" s="11">
        <v>0</v>
      </c>
      <c r="K58" s="11">
        <f>F58-I58-J58</f>
        <v>0</v>
      </c>
    </row>
    <row r="59" spans="1:12" s="6" customFormat="1" x14ac:dyDescent="0.25">
      <c r="A59" s="10" t="s">
        <v>170</v>
      </c>
      <c r="B59" s="10" t="s">
        <v>186</v>
      </c>
      <c r="C59" s="10" t="s">
        <v>187</v>
      </c>
      <c r="D59" s="11">
        <f>D60</f>
        <v>2300</v>
      </c>
      <c r="E59" s="11">
        <f>E60</f>
        <v>2300</v>
      </c>
      <c r="F59" s="11">
        <f>G59+H59</f>
        <v>2280</v>
      </c>
      <c r="G59" s="11">
        <f>G60</f>
        <v>0</v>
      </c>
      <c r="H59" s="11">
        <f>H60</f>
        <v>2280</v>
      </c>
      <c r="I59" s="11">
        <f>I60</f>
        <v>2280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173</v>
      </c>
      <c r="B60" s="10" t="s">
        <v>189</v>
      </c>
      <c r="C60" s="10" t="s">
        <v>190</v>
      </c>
      <c r="D60" s="11">
        <f>D61</f>
        <v>2300</v>
      </c>
      <c r="E60" s="11">
        <f>E61</f>
        <v>2300</v>
      </c>
      <c r="F60" s="11">
        <f>G60+H60</f>
        <v>2280</v>
      </c>
      <c r="G60" s="11">
        <f>G61</f>
        <v>0</v>
      </c>
      <c r="H60" s="11">
        <f>H61</f>
        <v>2280</v>
      </c>
      <c r="I60" s="11">
        <f>I61</f>
        <v>2280</v>
      </c>
      <c r="J60" s="11">
        <f>J61</f>
        <v>0</v>
      </c>
      <c r="K60" s="11">
        <f>F60-I60-J60</f>
        <v>0</v>
      </c>
    </row>
    <row r="61" spans="1:12" s="6" customFormat="1" ht="96" x14ac:dyDescent="0.25">
      <c r="A61" s="10" t="s">
        <v>250</v>
      </c>
      <c r="B61" s="10" t="s">
        <v>192</v>
      </c>
      <c r="C61" s="10" t="s">
        <v>193</v>
      </c>
      <c r="D61" s="11">
        <f>+D62</f>
        <v>2300</v>
      </c>
      <c r="E61" s="11">
        <f>+E62</f>
        <v>2300</v>
      </c>
      <c r="F61" s="11">
        <f>G61+H61</f>
        <v>2280</v>
      </c>
      <c r="G61" s="11">
        <f>+G62</f>
        <v>0</v>
      </c>
      <c r="H61" s="11">
        <f>+H62</f>
        <v>2280</v>
      </c>
      <c r="I61" s="11">
        <f>+I62</f>
        <v>2280</v>
      </c>
      <c r="J61" s="11">
        <f>+J62</f>
        <v>0</v>
      </c>
      <c r="K61" s="11">
        <f>F61-I61-J61</f>
        <v>0</v>
      </c>
    </row>
    <row r="62" spans="1:12" s="6" customFormat="1" ht="43.5" x14ac:dyDescent="0.25">
      <c r="A62" s="10" t="s">
        <v>179</v>
      </c>
      <c r="B62" s="10" t="s">
        <v>195</v>
      </c>
      <c r="C62" s="10" t="s">
        <v>196</v>
      </c>
      <c r="D62" s="11">
        <v>2300</v>
      </c>
      <c r="E62" s="11">
        <v>2300</v>
      </c>
      <c r="F62" s="11">
        <f>G62+H62</f>
        <v>2280</v>
      </c>
      <c r="G62" s="11">
        <v>0</v>
      </c>
      <c r="H62" s="11">
        <v>2280</v>
      </c>
      <c r="I62" s="11">
        <v>2280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227</v>
      </c>
      <c r="B64" s="13"/>
      <c r="C64" s="13"/>
      <c r="D64" s="13"/>
      <c r="E64" s="13" t="s">
        <v>229</v>
      </c>
      <c r="F64" s="13"/>
      <c r="G64" s="13"/>
      <c r="H64" s="13"/>
      <c r="I64" s="13" t="s">
        <v>230</v>
      </c>
      <c r="J64" s="13"/>
      <c r="K64" s="13"/>
      <c r="L64" s="13"/>
    </row>
    <row r="65" spans="1:12" x14ac:dyDescent="0.25">
      <c r="A65" s="3" t="s">
        <v>228</v>
      </c>
      <c r="B65" s="3"/>
      <c r="C65" s="3"/>
      <c r="D65" s="3"/>
      <c r="E65" s="3"/>
      <c r="F65" s="3"/>
      <c r="G65" s="3"/>
      <c r="H65" s="3"/>
      <c r="I65" s="3" t="s">
        <v>231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3">
    <mergeCell ref="A64:D64"/>
    <mergeCell ref="A65:D65"/>
    <mergeCell ref="E64:H64"/>
    <mergeCell ref="E65:H65"/>
    <mergeCell ref="I64:L64"/>
    <mergeCell ref="I65:L6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0A72-B978-4F0A-9FD0-BEA884A396A2}">
  <dimension ref="A1:T7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251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252</v>
      </c>
      <c r="C12" s="10" t="s">
        <v>22</v>
      </c>
      <c r="D12" s="11">
        <f>D13+D18+D21+D24+D32</f>
        <v>10875200</v>
      </c>
      <c r="E12" s="11">
        <f>E13+E18+E21+E24+E32</f>
        <v>10399950</v>
      </c>
      <c r="F12" s="11">
        <f>G12+H12</f>
        <v>8266448</v>
      </c>
      <c r="G12" s="11">
        <f>G13+G18+G21+G24+G32</f>
        <v>0</v>
      </c>
      <c r="H12" s="11">
        <f>H13+H18+H21+H24+H32</f>
        <v>8266448</v>
      </c>
      <c r="I12" s="11">
        <f>I13+I18+I21+I24+I32</f>
        <v>8266448</v>
      </c>
      <c r="J12" s="11">
        <f>J13+J18+J21+J24+J32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62900</v>
      </c>
      <c r="E13" s="11">
        <f>+E14</f>
        <v>63150</v>
      </c>
      <c r="F13" s="11">
        <f>G13+H13</f>
        <v>98000</v>
      </c>
      <c r="G13" s="11">
        <f>+G14</f>
        <v>0</v>
      </c>
      <c r="H13" s="11">
        <f>+H14</f>
        <v>98000</v>
      </c>
      <c r="I13" s="11">
        <f>+I14</f>
        <v>98000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253</v>
      </c>
      <c r="B14" s="10" t="s">
        <v>126</v>
      </c>
      <c r="C14" s="10" t="s">
        <v>127</v>
      </c>
      <c r="D14" s="11">
        <f>+D15</f>
        <v>62900</v>
      </c>
      <c r="E14" s="11">
        <f>+E15</f>
        <v>63150</v>
      </c>
      <c r="F14" s="11">
        <f>G14+H14</f>
        <v>98000</v>
      </c>
      <c r="G14" s="11">
        <f>+G15</f>
        <v>0</v>
      </c>
      <c r="H14" s="11">
        <f>+H15</f>
        <v>98000</v>
      </c>
      <c r="I14" s="11">
        <f>+I15</f>
        <v>98000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141</v>
      </c>
      <c r="C15" s="10" t="s">
        <v>142</v>
      </c>
      <c r="D15" s="11">
        <f>+D16</f>
        <v>62900</v>
      </c>
      <c r="E15" s="11">
        <f>+E16</f>
        <v>63150</v>
      </c>
      <c r="F15" s="11">
        <f>G15+H15</f>
        <v>98000</v>
      </c>
      <c r="G15" s="11">
        <f>+G16</f>
        <v>0</v>
      </c>
      <c r="H15" s="11">
        <f>+H16</f>
        <v>98000</v>
      </c>
      <c r="I15" s="11">
        <f>+I16</f>
        <v>98000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254</v>
      </c>
      <c r="B16" s="10" t="s">
        <v>156</v>
      </c>
      <c r="C16" s="10" t="s">
        <v>157</v>
      </c>
      <c r="D16" s="11">
        <f>+D17</f>
        <v>62900</v>
      </c>
      <c r="E16" s="11">
        <f>+E17</f>
        <v>63150</v>
      </c>
      <c r="F16" s="11">
        <f>G16+H16</f>
        <v>98000</v>
      </c>
      <c r="G16" s="11">
        <f>+G17</f>
        <v>0</v>
      </c>
      <c r="H16" s="11">
        <f>+H17</f>
        <v>98000</v>
      </c>
      <c r="I16" s="11">
        <f>+I17</f>
        <v>98000</v>
      </c>
      <c r="J16" s="11">
        <f>+J17</f>
        <v>0</v>
      </c>
      <c r="K16" s="11">
        <f>F16-I16-J16</f>
        <v>0</v>
      </c>
    </row>
    <row r="17" spans="1:11" s="6" customFormat="1" x14ac:dyDescent="0.25">
      <c r="A17" s="10" t="s">
        <v>255</v>
      </c>
      <c r="B17" s="10" t="s">
        <v>165</v>
      </c>
      <c r="C17" s="10" t="s">
        <v>166</v>
      </c>
      <c r="D17" s="11">
        <v>62900</v>
      </c>
      <c r="E17" s="11">
        <v>63150</v>
      </c>
      <c r="F17" s="11">
        <f>G17+H17</f>
        <v>98000</v>
      </c>
      <c r="G17" s="11">
        <v>0</v>
      </c>
      <c r="H17" s="11">
        <v>98000</v>
      </c>
      <c r="I17" s="11">
        <v>98000</v>
      </c>
      <c r="J17" s="11">
        <v>0</v>
      </c>
      <c r="K17" s="11">
        <f>F17-I17-J17</f>
        <v>0</v>
      </c>
    </row>
    <row r="18" spans="1:11" s="6" customFormat="1" x14ac:dyDescent="0.25">
      <c r="A18" s="10" t="s">
        <v>236</v>
      </c>
      <c r="B18" s="10" t="s">
        <v>168</v>
      </c>
      <c r="C18" s="10" t="s">
        <v>169</v>
      </c>
      <c r="D18" s="11">
        <f>D19</f>
        <v>4600</v>
      </c>
      <c r="E18" s="11">
        <f>E19</f>
        <v>4600</v>
      </c>
      <c r="F18" s="11">
        <f>G18+H18</f>
        <v>4516</v>
      </c>
      <c r="G18" s="11">
        <f>G19</f>
        <v>0</v>
      </c>
      <c r="H18" s="11">
        <f>H19</f>
        <v>4516</v>
      </c>
      <c r="I18" s="11">
        <f>I19</f>
        <v>4516</v>
      </c>
      <c r="J18" s="11">
        <f>J19</f>
        <v>0</v>
      </c>
      <c r="K18" s="11">
        <f>F18-I18-J18</f>
        <v>0</v>
      </c>
    </row>
    <row r="19" spans="1:11" s="6" customFormat="1" ht="33" x14ac:dyDescent="0.25">
      <c r="A19" s="10" t="s">
        <v>53</v>
      </c>
      <c r="B19" s="10" t="s">
        <v>171</v>
      </c>
      <c r="C19" s="10" t="s">
        <v>172</v>
      </c>
      <c r="D19" s="11">
        <f>D20</f>
        <v>4600</v>
      </c>
      <c r="E19" s="11">
        <f>E20</f>
        <v>4600</v>
      </c>
      <c r="F19" s="11">
        <f>G19+H19</f>
        <v>4516</v>
      </c>
      <c r="G19" s="11">
        <f>G20</f>
        <v>0</v>
      </c>
      <c r="H19" s="11">
        <f>H20</f>
        <v>4516</v>
      </c>
      <c r="I19" s="11">
        <f>I20</f>
        <v>4516</v>
      </c>
      <c r="J19" s="11">
        <f>J20</f>
        <v>0</v>
      </c>
      <c r="K19" s="11">
        <f>F19-I19-J19</f>
        <v>0</v>
      </c>
    </row>
    <row r="20" spans="1:11" s="6" customFormat="1" ht="22.5" x14ac:dyDescent="0.25">
      <c r="A20" s="10" t="s">
        <v>56</v>
      </c>
      <c r="B20" s="10" t="s">
        <v>174</v>
      </c>
      <c r="C20" s="10" t="s">
        <v>175</v>
      </c>
      <c r="D20" s="11">
        <v>4600</v>
      </c>
      <c r="E20" s="11">
        <v>4600</v>
      </c>
      <c r="F20" s="11">
        <f>G20+H20</f>
        <v>4516</v>
      </c>
      <c r="G20" s="11">
        <v>0</v>
      </c>
      <c r="H20" s="11">
        <v>4516</v>
      </c>
      <c r="I20" s="11">
        <v>4516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71</v>
      </c>
      <c r="B21" s="10" t="s">
        <v>177</v>
      </c>
      <c r="C21" s="10" t="s">
        <v>178</v>
      </c>
      <c r="D21" s="11">
        <f>D22</f>
        <v>0</v>
      </c>
      <c r="E21" s="11">
        <f>E22</f>
        <v>0</v>
      </c>
      <c r="F21" s="11">
        <f>G21+H21</f>
        <v>789246</v>
      </c>
      <c r="G21" s="11">
        <f>G22</f>
        <v>0</v>
      </c>
      <c r="H21" s="11">
        <f>H22</f>
        <v>789246</v>
      </c>
      <c r="I21" s="11">
        <f>I22</f>
        <v>789246</v>
      </c>
      <c r="J21" s="11">
        <f>J22</f>
        <v>0</v>
      </c>
      <c r="K21" s="11">
        <f>F21-I21-J21</f>
        <v>0</v>
      </c>
    </row>
    <row r="22" spans="1:11" s="6" customFormat="1" ht="43.5" x14ac:dyDescent="0.25">
      <c r="A22" s="10" t="s">
        <v>74</v>
      </c>
      <c r="B22" s="10" t="s">
        <v>180</v>
      </c>
      <c r="C22" s="10" t="s">
        <v>181</v>
      </c>
      <c r="D22" s="11">
        <f>+D23</f>
        <v>0</v>
      </c>
      <c r="E22" s="11">
        <f>+E23</f>
        <v>0</v>
      </c>
      <c r="F22" s="11">
        <f>G22+H22</f>
        <v>789246</v>
      </c>
      <c r="G22" s="11">
        <f>+G23</f>
        <v>0</v>
      </c>
      <c r="H22" s="11">
        <f>+H23</f>
        <v>789246</v>
      </c>
      <c r="I22" s="11">
        <f>+I23</f>
        <v>789246</v>
      </c>
      <c r="J22" s="11">
        <f>+J23</f>
        <v>0</v>
      </c>
      <c r="K22" s="11">
        <f>F22-I22-J22</f>
        <v>0</v>
      </c>
    </row>
    <row r="23" spans="1:11" s="6" customFormat="1" ht="33" x14ac:dyDescent="0.25">
      <c r="A23" s="10" t="s">
        <v>80</v>
      </c>
      <c r="B23" s="10" t="s">
        <v>183</v>
      </c>
      <c r="C23" s="10" t="s">
        <v>184</v>
      </c>
      <c r="D23" s="11">
        <v>0</v>
      </c>
      <c r="E23" s="11">
        <v>0</v>
      </c>
      <c r="F23" s="11">
        <f>G23+H23</f>
        <v>789246</v>
      </c>
      <c r="G23" s="11">
        <v>0</v>
      </c>
      <c r="H23" s="11">
        <v>789246</v>
      </c>
      <c r="I23" s="11">
        <v>789246</v>
      </c>
      <c r="J23" s="11">
        <v>0</v>
      </c>
      <c r="K23" s="11">
        <f>F23-I23-J23</f>
        <v>0</v>
      </c>
    </row>
    <row r="24" spans="1:11" s="6" customFormat="1" x14ac:dyDescent="0.25">
      <c r="A24" s="10" t="s">
        <v>238</v>
      </c>
      <c r="B24" s="10" t="s">
        <v>186</v>
      </c>
      <c r="C24" s="10" t="s">
        <v>187</v>
      </c>
      <c r="D24" s="11">
        <f>D25</f>
        <v>10021000</v>
      </c>
      <c r="E24" s="11">
        <f>E25</f>
        <v>9545500</v>
      </c>
      <c r="F24" s="11">
        <f>G24+H24</f>
        <v>6588168</v>
      </c>
      <c r="G24" s="11">
        <f>G25</f>
        <v>0</v>
      </c>
      <c r="H24" s="11">
        <f>H25</f>
        <v>6588168</v>
      </c>
      <c r="I24" s="11">
        <f>I25</f>
        <v>6588168</v>
      </c>
      <c r="J24" s="11">
        <f>J25</f>
        <v>0</v>
      </c>
      <c r="K24" s="11">
        <f>F24-I24-J24</f>
        <v>0</v>
      </c>
    </row>
    <row r="25" spans="1:11" s="6" customFormat="1" ht="22.5" x14ac:dyDescent="0.25">
      <c r="A25" s="10" t="s">
        <v>95</v>
      </c>
      <c r="B25" s="10" t="s">
        <v>189</v>
      </c>
      <c r="C25" s="10" t="s">
        <v>190</v>
      </c>
      <c r="D25" s="11">
        <f>D26+D29</f>
        <v>10021000</v>
      </c>
      <c r="E25" s="11">
        <f>E26+E29</f>
        <v>9545500</v>
      </c>
      <c r="F25" s="11">
        <f>G25+H25</f>
        <v>6588168</v>
      </c>
      <c r="G25" s="11">
        <f>G26+G29</f>
        <v>0</v>
      </c>
      <c r="H25" s="11">
        <f>H26+H29</f>
        <v>6588168</v>
      </c>
      <c r="I25" s="11">
        <f>I26+I29</f>
        <v>6588168</v>
      </c>
      <c r="J25" s="11">
        <f>J26+J29</f>
        <v>0</v>
      </c>
      <c r="K25" s="11">
        <f>F25-I25-J25</f>
        <v>0</v>
      </c>
    </row>
    <row r="26" spans="1:11" s="6" customFormat="1" ht="96" x14ac:dyDescent="0.25">
      <c r="A26" s="10" t="s">
        <v>98</v>
      </c>
      <c r="B26" s="10" t="s">
        <v>192</v>
      </c>
      <c r="C26" s="10" t="s">
        <v>193</v>
      </c>
      <c r="D26" s="11">
        <f>+D27+D28</f>
        <v>9696300</v>
      </c>
      <c r="E26" s="11">
        <f>+E27+E28</f>
        <v>9220800</v>
      </c>
      <c r="F26" s="11">
        <f>G26+H26</f>
        <v>6264150</v>
      </c>
      <c r="G26" s="11">
        <f>+G27+G28</f>
        <v>0</v>
      </c>
      <c r="H26" s="11">
        <f>+H27+H28</f>
        <v>6264150</v>
      </c>
      <c r="I26" s="11">
        <f>+I27+I28</f>
        <v>6264150</v>
      </c>
      <c r="J26" s="11">
        <f>+J27+J28</f>
        <v>0</v>
      </c>
      <c r="K26" s="11">
        <f>F26-I26-J26</f>
        <v>0</v>
      </c>
    </row>
    <row r="27" spans="1:11" s="6" customFormat="1" ht="22.5" x14ac:dyDescent="0.25">
      <c r="A27" s="10" t="s">
        <v>256</v>
      </c>
      <c r="B27" s="10" t="s">
        <v>198</v>
      </c>
      <c r="C27" s="10" t="s">
        <v>199</v>
      </c>
      <c r="D27" s="11">
        <v>9685600</v>
      </c>
      <c r="E27" s="11">
        <v>9210100</v>
      </c>
      <c r="F27" s="11">
        <f>G27+H27</f>
        <v>6253508</v>
      </c>
      <c r="G27" s="11">
        <v>0</v>
      </c>
      <c r="H27" s="11">
        <v>6253508</v>
      </c>
      <c r="I27" s="11">
        <v>6253508</v>
      </c>
      <c r="J27" s="11">
        <v>0</v>
      </c>
      <c r="K27" s="11">
        <f>F27-I27-J27</f>
        <v>0</v>
      </c>
    </row>
    <row r="28" spans="1:11" s="6" customFormat="1" ht="43.5" x14ac:dyDescent="0.25">
      <c r="A28" s="10" t="s">
        <v>257</v>
      </c>
      <c r="B28" s="10" t="s">
        <v>201</v>
      </c>
      <c r="C28" s="10" t="s">
        <v>202</v>
      </c>
      <c r="D28" s="11">
        <v>10700</v>
      </c>
      <c r="E28" s="11">
        <v>10700</v>
      </c>
      <c r="F28" s="11">
        <f>G28+H28</f>
        <v>10642</v>
      </c>
      <c r="G28" s="11">
        <v>0</v>
      </c>
      <c r="H28" s="11">
        <v>10642</v>
      </c>
      <c r="I28" s="11">
        <v>10642</v>
      </c>
      <c r="J28" s="11">
        <v>0</v>
      </c>
      <c r="K28" s="11">
        <f>F28-I28-J28</f>
        <v>0</v>
      </c>
    </row>
    <row r="29" spans="1:11" s="6" customFormat="1" ht="33" x14ac:dyDescent="0.25">
      <c r="A29" s="10" t="s">
        <v>149</v>
      </c>
      <c r="B29" s="10" t="s">
        <v>204</v>
      </c>
      <c r="C29" s="10" t="s">
        <v>205</v>
      </c>
      <c r="D29" s="11">
        <f>+D30+D31</f>
        <v>324700</v>
      </c>
      <c r="E29" s="11">
        <f>+E30+E31</f>
        <v>324700</v>
      </c>
      <c r="F29" s="11">
        <f>G29+H29</f>
        <v>324018</v>
      </c>
      <c r="G29" s="11">
        <f>+G30+G31</f>
        <v>0</v>
      </c>
      <c r="H29" s="11">
        <f>+H30+H31</f>
        <v>324018</v>
      </c>
      <c r="I29" s="11">
        <f>+I30+I31</f>
        <v>324018</v>
      </c>
      <c r="J29" s="11">
        <f>+J30+J31</f>
        <v>0</v>
      </c>
      <c r="K29" s="11">
        <f>F29-I29-J29</f>
        <v>0</v>
      </c>
    </row>
    <row r="30" spans="1:11" s="6" customFormat="1" ht="22.5" x14ac:dyDescent="0.25">
      <c r="A30" s="10" t="s">
        <v>258</v>
      </c>
      <c r="B30" s="10" t="s">
        <v>207</v>
      </c>
      <c r="C30" s="10" t="s">
        <v>208</v>
      </c>
      <c r="D30" s="11">
        <v>299700</v>
      </c>
      <c r="E30" s="11">
        <v>299700</v>
      </c>
      <c r="F30" s="11">
        <f>G30+H30</f>
        <v>299623</v>
      </c>
      <c r="G30" s="11">
        <v>0</v>
      </c>
      <c r="H30" s="11">
        <v>299623</v>
      </c>
      <c r="I30" s="11">
        <v>299623</v>
      </c>
      <c r="J30" s="11">
        <v>0</v>
      </c>
      <c r="K30" s="11">
        <f>F30-I30-J30</f>
        <v>0</v>
      </c>
    </row>
    <row r="31" spans="1:11" s="6" customFormat="1" ht="43.5" x14ac:dyDescent="0.25">
      <c r="A31" s="10" t="s">
        <v>259</v>
      </c>
      <c r="B31" s="10" t="s">
        <v>210</v>
      </c>
      <c r="C31" s="10" t="s">
        <v>211</v>
      </c>
      <c r="D31" s="11">
        <v>25000</v>
      </c>
      <c r="E31" s="11">
        <v>25000</v>
      </c>
      <c r="F31" s="11">
        <f>G31+H31</f>
        <v>24395</v>
      </c>
      <c r="G31" s="11">
        <v>0</v>
      </c>
      <c r="H31" s="11">
        <v>24395</v>
      </c>
      <c r="I31" s="11">
        <v>24395</v>
      </c>
      <c r="J31" s="11">
        <v>0</v>
      </c>
      <c r="K31" s="11">
        <f>F31-I31-J31</f>
        <v>0</v>
      </c>
    </row>
    <row r="32" spans="1:11" s="6" customFormat="1" ht="33" x14ac:dyDescent="0.25">
      <c r="A32" s="10" t="s">
        <v>260</v>
      </c>
      <c r="B32" s="10" t="s">
        <v>213</v>
      </c>
      <c r="C32" s="10" t="s">
        <v>214</v>
      </c>
      <c r="D32" s="11">
        <f>+D33+D35</f>
        <v>786700</v>
      </c>
      <c r="E32" s="11">
        <f>+E33+E35</f>
        <v>786700</v>
      </c>
      <c r="F32" s="11">
        <f>G32+H32</f>
        <v>786518</v>
      </c>
      <c r="G32" s="11">
        <f>+G33+G35</f>
        <v>0</v>
      </c>
      <c r="H32" s="11">
        <f>+H33+H35</f>
        <v>786518</v>
      </c>
      <c r="I32" s="11">
        <f>+I33+I35</f>
        <v>786518</v>
      </c>
      <c r="J32" s="11">
        <f>+J33+J35</f>
        <v>0</v>
      </c>
      <c r="K32" s="11">
        <f>F32-I32-J32</f>
        <v>0</v>
      </c>
    </row>
    <row r="33" spans="1:12" s="6" customFormat="1" ht="33" x14ac:dyDescent="0.25">
      <c r="A33" s="10" t="s">
        <v>261</v>
      </c>
      <c r="B33" s="10" t="s">
        <v>216</v>
      </c>
      <c r="C33" s="10" t="s">
        <v>217</v>
      </c>
      <c r="D33" s="11">
        <f>D34</f>
        <v>714500</v>
      </c>
      <c r="E33" s="11">
        <f>E34</f>
        <v>714500</v>
      </c>
      <c r="F33" s="11">
        <f>G33+H33</f>
        <v>714388</v>
      </c>
      <c r="G33" s="11">
        <f>G34</f>
        <v>0</v>
      </c>
      <c r="H33" s="11">
        <f>H34</f>
        <v>714388</v>
      </c>
      <c r="I33" s="11">
        <f>I34</f>
        <v>714388</v>
      </c>
      <c r="J33" s="11">
        <f>J34</f>
        <v>0</v>
      </c>
      <c r="K33" s="11">
        <f>F33-I33-J33</f>
        <v>0</v>
      </c>
    </row>
    <row r="34" spans="1:12" s="6" customFormat="1" ht="22.5" x14ac:dyDescent="0.25">
      <c r="A34" s="10" t="s">
        <v>262</v>
      </c>
      <c r="B34" s="10" t="s">
        <v>219</v>
      </c>
      <c r="C34" s="10" t="s">
        <v>220</v>
      </c>
      <c r="D34" s="11">
        <v>714500</v>
      </c>
      <c r="E34" s="11">
        <v>714500</v>
      </c>
      <c r="F34" s="11">
        <f>G34+H34</f>
        <v>714388</v>
      </c>
      <c r="G34" s="11">
        <v>0</v>
      </c>
      <c r="H34" s="11">
        <v>714388</v>
      </c>
      <c r="I34" s="11">
        <v>714388</v>
      </c>
      <c r="J34" s="11">
        <v>0</v>
      </c>
      <c r="K34" s="11">
        <f>F34-I34-J34</f>
        <v>0</v>
      </c>
    </row>
    <row r="35" spans="1:12" s="6" customFormat="1" x14ac:dyDescent="0.25">
      <c r="A35" s="10" t="s">
        <v>263</v>
      </c>
      <c r="B35" s="10" t="s">
        <v>222</v>
      </c>
      <c r="C35" s="10" t="s">
        <v>223</v>
      </c>
      <c r="D35" s="11">
        <f>+D36</f>
        <v>72200</v>
      </c>
      <c r="E35" s="11">
        <f>+E36</f>
        <v>72200</v>
      </c>
      <c r="F35" s="11">
        <f>G35+H35</f>
        <v>72130</v>
      </c>
      <c r="G35" s="11">
        <f>+G36</f>
        <v>0</v>
      </c>
      <c r="H35" s="11">
        <f>+H36</f>
        <v>72130</v>
      </c>
      <c r="I35" s="11">
        <f>+I36</f>
        <v>72130</v>
      </c>
      <c r="J35" s="11">
        <f>+J36</f>
        <v>0</v>
      </c>
      <c r="K35" s="11">
        <f>F35-I35-J35</f>
        <v>0</v>
      </c>
    </row>
    <row r="36" spans="1:12" s="6" customFormat="1" x14ac:dyDescent="0.25">
      <c r="A36" s="10" t="s">
        <v>264</v>
      </c>
      <c r="B36" s="10" t="s">
        <v>225</v>
      </c>
      <c r="C36" s="10" t="s">
        <v>226</v>
      </c>
      <c r="D36" s="11">
        <v>72200</v>
      </c>
      <c r="E36" s="11">
        <v>72200</v>
      </c>
      <c r="F36" s="11">
        <f>G36+H36</f>
        <v>72130</v>
      </c>
      <c r="G36" s="11">
        <v>0</v>
      </c>
      <c r="H36" s="11">
        <v>72130</v>
      </c>
      <c r="I36" s="11">
        <v>72130</v>
      </c>
      <c r="J36" s="11">
        <v>0</v>
      </c>
      <c r="K36" s="11">
        <f>F36-I36-J36</f>
        <v>0</v>
      </c>
    </row>
    <row r="37" spans="1:12" s="6" customFormat="1" x14ac:dyDescent="0.2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</row>
    <row r="38" spans="1:12" x14ac:dyDescent="0.25">
      <c r="A38" s="13" t="s">
        <v>227</v>
      </c>
      <c r="B38" s="13"/>
      <c r="C38" s="13"/>
      <c r="D38" s="13"/>
      <c r="E38" s="13" t="s">
        <v>229</v>
      </c>
      <c r="F38" s="13"/>
      <c r="G38" s="13"/>
      <c r="H38" s="13"/>
      <c r="I38" s="13" t="s">
        <v>230</v>
      </c>
      <c r="J38" s="13"/>
      <c r="K38" s="13"/>
      <c r="L38" s="13"/>
    </row>
    <row r="39" spans="1:12" x14ac:dyDescent="0.25">
      <c r="A39" s="3" t="s">
        <v>228</v>
      </c>
      <c r="B39" s="3"/>
      <c r="C39" s="3"/>
      <c r="D39" s="3"/>
      <c r="E39" s="3"/>
      <c r="F39" s="3"/>
      <c r="G39" s="3"/>
      <c r="H39" s="3"/>
      <c r="I39" s="3" t="s">
        <v>231</v>
      </c>
      <c r="J39" s="3"/>
      <c r="K39" s="3"/>
      <c r="L39" s="3"/>
    </row>
    <row r="75" spans="1:20" x14ac:dyDescent="0.25">
      <c r="A75" s="12"/>
      <c r="B75" s="12"/>
      <c r="C75" s="12"/>
      <c r="D75" s="12"/>
      <c r="I75" s="12"/>
      <c r="J75" s="12"/>
      <c r="K75" s="12"/>
      <c r="L75" s="12"/>
      <c r="Q75" s="12"/>
      <c r="R75" s="12"/>
      <c r="S75" s="12"/>
      <c r="T75" s="12"/>
    </row>
  </sheetData>
  <mergeCells count="23">
    <mergeCell ref="A38:D38"/>
    <mergeCell ref="A39:D39"/>
    <mergeCell ref="E38:H38"/>
    <mergeCell ref="E39:H39"/>
    <mergeCell ref="I38:L38"/>
    <mergeCell ref="I39:L3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2021-12-06T08:01:56Z</dcterms:created>
  <dcterms:modified xsi:type="dcterms:W3CDTF">2021-12-06T08:02:21Z</dcterms:modified>
</cp:coreProperties>
</file>