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bookViews>
    <workbookView xWindow="0" yWindow="0" windowWidth="7860" windowHeight="9435" firstSheet="1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/>
  <c r="D19" i="3"/>
  <c r="D18" i="3" s="1"/>
  <c r="E19" i="3"/>
  <c r="E18" i="3" s="1"/>
  <c r="G19" i="3"/>
  <c r="F19" i="3" s="1"/>
  <c r="K19" i="3" s="1"/>
  <c r="H19" i="3"/>
  <c r="H18" i="3" s="1"/>
  <c r="I19" i="3"/>
  <c r="I18" i="3" s="1"/>
  <c r="J19" i="3"/>
  <c r="J18" i="3" s="1"/>
  <c r="F20" i="3"/>
  <c r="K20" i="3"/>
  <c r="D23" i="3"/>
  <c r="D22" i="3" s="1"/>
  <c r="D21" i="3" s="1"/>
  <c r="E23" i="3"/>
  <c r="E22" i="3" s="1"/>
  <c r="E21" i="3" s="1"/>
  <c r="G23" i="3"/>
  <c r="F23" i="3" s="1"/>
  <c r="K23" i="3" s="1"/>
  <c r="H23" i="3"/>
  <c r="H22" i="3" s="1"/>
  <c r="H21" i="3" s="1"/>
  <c r="I23" i="3"/>
  <c r="I22" i="3" s="1"/>
  <c r="I21" i="3" s="1"/>
  <c r="J23" i="3"/>
  <c r="J22" i="3" s="1"/>
  <c r="J21" i="3" s="1"/>
  <c r="F24" i="3"/>
  <c r="K24" i="3"/>
  <c r="F25" i="3"/>
  <c r="K25" i="3"/>
  <c r="F26" i="3"/>
  <c r="K26" i="3"/>
  <c r="D27" i="3"/>
  <c r="E27" i="3"/>
  <c r="G27" i="3"/>
  <c r="F27" i="3" s="1"/>
  <c r="K27" i="3" s="1"/>
  <c r="H27" i="3"/>
  <c r="I27" i="3"/>
  <c r="J27" i="3"/>
  <c r="F28" i="3"/>
  <c r="K28" i="3"/>
  <c r="D30" i="3"/>
  <c r="D29" i="3" s="1"/>
  <c r="E30" i="3"/>
  <c r="E29" i="3" s="1"/>
  <c r="G30" i="3"/>
  <c r="G29" i="3" s="1"/>
  <c r="F29" i="3" s="1"/>
  <c r="H30" i="3"/>
  <c r="H29" i="3" s="1"/>
  <c r="I30" i="3"/>
  <c r="I29" i="3" s="1"/>
  <c r="J30" i="3"/>
  <c r="J29" i="3" s="1"/>
  <c r="F31" i="3"/>
  <c r="K31" i="3"/>
  <c r="F32" i="3"/>
  <c r="K32" i="3"/>
  <c r="D33" i="3"/>
  <c r="E33" i="3"/>
  <c r="G33" i="3"/>
  <c r="F33" i="3" s="1"/>
  <c r="K33" i="3" s="1"/>
  <c r="H33" i="3"/>
  <c r="I33" i="3"/>
  <c r="J33" i="3"/>
  <c r="F34" i="3"/>
  <c r="K34" i="3"/>
  <c r="D35" i="3"/>
  <c r="E35" i="3"/>
  <c r="G35" i="3"/>
  <c r="F35" i="3" s="1"/>
  <c r="K35" i="3" s="1"/>
  <c r="H35" i="3"/>
  <c r="I35" i="3"/>
  <c r="J35" i="3"/>
  <c r="F36" i="3"/>
  <c r="K36" i="3"/>
  <c r="F37" i="3"/>
  <c r="K37" i="3"/>
  <c r="D17" i="2"/>
  <c r="D16" i="2" s="1"/>
  <c r="D15" i="2" s="1"/>
  <c r="E17" i="2"/>
  <c r="E16" i="2" s="1"/>
  <c r="E15" i="2" s="1"/>
  <c r="G17" i="2"/>
  <c r="F17" i="2" s="1"/>
  <c r="K17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/>
  <c r="D19" i="2"/>
  <c r="E19" i="2"/>
  <c r="G19" i="2"/>
  <c r="F19" i="2" s="1"/>
  <c r="K19" i="2" s="1"/>
  <c r="H19" i="2"/>
  <c r="I19" i="2"/>
  <c r="J19" i="2"/>
  <c r="F20" i="2"/>
  <c r="K20" i="2"/>
  <c r="F21" i="2"/>
  <c r="K21" i="2"/>
  <c r="F22" i="2"/>
  <c r="K22" i="2"/>
  <c r="D25" i="2"/>
  <c r="D24" i="2" s="1"/>
  <c r="D23" i="2" s="1"/>
  <c r="E25" i="2"/>
  <c r="E24" i="2" s="1"/>
  <c r="E23" i="2" s="1"/>
  <c r="G25" i="2"/>
  <c r="F25" i="2" s="1"/>
  <c r="K25" i="2" s="1"/>
  <c r="H25" i="2"/>
  <c r="H24" i="2" s="1"/>
  <c r="H23" i="2" s="1"/>
  <c r="I25" i="2"/>
  <c r="I24" i="2" s="1"/>
  <c r="I23" i="2" s="1"/>
  <c r="J25" i="2"/>
  <c r="J24" i="2" s="1"/>
  <c r="J23" i="2" s="1"/>
  <c r="F26" i="2"/>
  <c r="K26" i="2"/>
  <c r="F27" i="2"/>
  <c r="K27" i="2"/>
  <c r="D28" i="2"/>
  <c r="E28" i="2"/>
  <c r="G28" i="2"/>
  <c r="F28" i="2" s="1"/>
  <c r="K28" i="2" s="1"/>
  <c r="H28" i="2"/>
  <c r="I28" i="2"/>
  <c r="J28" i="2"/>
  <c r="F29" i="2"/>
  <c r="K29" i="2"/>
  <c r="F30" i="2"/>
  <c r="K30" i="2"/>
  <c r="F31" i="2"/>
  <c r="K31" i="2"/>
  <c r="F32" i="2"/>
  <c r="K32" i="2"/>
  <c r="F33" i="2"/>
  <c r="K33" i="2"/>
  <c r="D35" i="2"/>
  <c r="E35" i="2"/>
  <c r="G35" i="2"/>
  <c r="F35" i="2" s="1"/>
  <c r="K35" i="2" s="1"/>
  <c r="H35" i="2"/>
  <c r="I35" i="2"/>
  <c r="J35" i="2"/>
  <c r="F36" i="2"/>
  <c r="K36" i="2"/>
  <c r="F37" i="2"/>
  <c r="K37" i="2"/>
  <c r="F38" i="2"/>
  <c r="K38" i="2"/>
  <c r="D40" i="2"/>
  <c r="D39" i="2" s="1"/>
  <c r="E40" i="2"/>
  <c r="E39" i="2" s="1"/>
  <c r="G40" i="2"/>
  <c r="G39" i="2" s="1"/>
  <c r="H40" i="2"/>
  <c r="H39" i="2" s="1"/>
  <c r="I40" i="2"/>
  <c r="I39" i="2" s="1"/>
  <c r="J40" i="2"/>
  <c r="J39" i="2" s="1"/>
  <c r="F41" i="2"/>
  <c r="K41" i="2"/>
  <c r="F42" i="2"/>
  <c r="K42" i="2"/>
  <c r="D44" i="2"/>
  <c r="D43" i="2" s="1"/>
  <c r="E44" i="2"/>
  <c r="E43" i="2" s="1"/>
  <c r="G44" i="2"/>
  <c r="G43" i="2" s="1"/>
  <c r="F43" i="2" s="1"/>
  <c r="K43" i="2" s="1"/>
  <c r="H44" i="2"/>
  <c r="H43" i="2" s="1"/>
  <c r="I44" i="2"/>
  <c r="I43" i="2" s="1"/>
  <c r="J44" i="2"/>
  <c r="J43" i="2" s="1"/>
  <c r="F45" i="2"/>
  <c r="K45" i="2"/>
  <c r="D49" i="2"/>
  <c r="D48" i="2" s="1"/>
  <c r="D47" i="2" s="1"/>
  <c r="E49" i="2"/>
  <c r="E48" i="2" s="1"/>
  <c r="E47" i="2" s="1"/>
  <c r="G49" i="2"/>
  <c r="F49" i="2" s="1"/>
  <c r="K49" i="2" s="1"/>
  <c r="H49" i="2"/>
  <c r="H48" i="2" s="1"/>
  <c r="H47" i="2" s="1"/>
  <c r="I49" i="2"/>
  <c r="I48" i="2" s="1"/>
  <c r="I47" i="2" s="1"/>
  <c r="J49" i="2"/>
  <c r="J48" i="2" s="1"/>
  <c r="J47" i="2" s="1"/>
  <c r="F50" i="2"/>
  <c r="K50" i="2"/>
  <c r="D53" i="2"/>
  <c r="D52" i="2" s="1"/>
  <c r="D51" i="2" s="1"/>
  <c r="E53" i="2"/>
  <c r="E52" i="2" s="1"/>
  <c r="E51" i="2" s="1"/>
  <c r="G53" i="2"/>
  <c r="G52" i="2" s="1"/>
  <c r="H53" i="2"/>
  <c r="H52" i="2" s="1"/>
  <c r="H51" i="2" s="1"/>
  <c r="I53" i="2"/>
  <c r="I52" i="2" s="1"/>
  <c r="I51" i="2" s="1"/>
  <c r="J53" i="2"/>
  <c r="J52" i="2" s="1"/>
  <c r="J51" i="2" s="1"/>
  <c r="F54" i="2"/>
  <c r="K54" i="2"/>
  <c r="D55" i="2"/>
  <c r="E55" i="2"/>
  <c r="G55" i="2"/>
  <c r="F55" i="2" s="1"/>
  <c r="K55" i="2" s="1"/>
  <c r="H55" i="2"/>
  <c r="I55" i="2"/>
  <c r="J55" i="2"/>
  <c r="F56" i="2"/>
  <c r="K56" i="2"/>
  <c r="D57" i="2"/>
  <c r="E57" i="2"/>
  <c r="G57" i="2"/>
  <c r="F57" i="2" s="1"/>
  <c r="K57" i="2" s="1"/>
  <c r="H57" i="2"/>
  <c r="I57" i="2"/>
  <c r="J57" i="2"/>
  <c r="F58" i="2"/>
  <c r="K58" i="2"/>
  <c r="D61" i="2"/>
  <c r="D60" i="2" s="1"/>
  <c r="D59" i="2" s="1"/>
  <c r="E61" i="2"/>
  <c r="E60" i="2" s="1"/>
  <c r="E59" i="2" s="1"/>
  <c r="G61" i="2"/>
  <c r="F61" i="2" s="1"/>
  <c r="K61" i="2" s="1"/>
  <c r="H61" i="2"/>
  <c r="H60" i="2" s="1"/>
  <c r="H59" i="2" s="1"/>
  <c r="I61" i="2"/>
  <c r="I60" i="2" s="1"/>
  <c r="I59" i="2" s="1"/>
  <c r="J61" i="2"/>
  <c r="J60" i="2" s="1"/>
  <c r="J59" i="2" s="1"/>
  <c r="F62" i="2"/>
  <c r="K62" i="2"/>
  <c r="F63" i="2"/>
  <c r="K63" i="2"/>
  <c r="D64" i="2"/>
  <c r="E64" i="2"/>
  <c r="G64" i="2"/>
  <c r="F64" i="2" s="1"/>
  <c r="K64" i="2" s="1"/>
  <c r="H64" i="2"/>
  <c r="I64" i="2"/>
  <c r="J64" i="2"/>
  <c r="F65" i="2"/>
  <c r="K65" i="2"/>
  <c r="D18" i="1"/>
  <c r="D17" i="1" s="1"/>
  <c r="D16" i="1" s="1"/>
  <c r="E18" i="1"/>
  <c r="E17" i="1" s="1"/>
  <c r="E16" i="1" s="1"/>
  <c r="G18" i="1"/>
  <c r="G17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/>
  <c r="F22" i="1"/>
  <c r="K22" i="1"/>
  <c r="F23" i="1"/>
  <c r="K23" i="1"/>
  <c r="D26" i="1"/>
  <c r="D25" i="1" s="1"/>
  <c r="D24" i="1" s="1"/>
  <c r="E26" i="1"/>
  <c r="E25" i="1" s="1"/>
  <c r="E24" i="1" s="1"/>
  <c r="G26" i="1"/>
  <c r="G25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/>
  <c r="D29" i="1"/>
  <c r="E29" i="1"/>
  <c r="G29" i="1"/>
  <c r="F29" i="1" s="1"/>
  <c r="K29" i="1" s="1"/>
  <c r="H29" i="1"/>
  <c r="I29" i="1"/>
  <c r="J29" i="1"/>
  <c r="F30" i="1"/>
  <c r="K30" i="1"/>
  <c r="F31" i="1"/>
  <c r="K31" i="1"/>
  <c r="F32" i="1"/>
  <c r="K32" i="1"/>
  <c r="F33" i="1"/>
  <c r="K33" i="1"/>
  <c r="F34" i="1"/>
  <c r="K34" i="1"/>
  <c r="D36" i="1"/>
  <c r="E36" i="1"/>
  <c r="G36" i="1"/>
  <c r="F36" i="1" s="1"/>
  <c r="K36" i="1" s="1"/>
  <c r="H36" i="1"/>
  <c r="I36" i="1"/>
  <c r="J36" i="1"/>
  <c r="F37" i="1"/>
  <c r="K37" i="1"/>
  <c r="F38" i="1"/>
  <c r="K38" i="1"/>
  <c r="F39" i="1"/>
  <c r="K39" i="1"/>
  <c r="D41" i="1"/>
  <c r="D40" i="1" s="1"/>
  <c r="E41" i="1"/>
  <c r="E40" i="1" s="1"/>
  <c r="G41" i="1"/>
  <c r="G40" i="1" s="1"/>
  <c r="F40" i="1" s="1"/>
  <c r="K40" i="1" s="1"/>
  <c r="H41" i="1"/>
  <c r="H40" i="1" s="1"/>
  <c r="I41" i="1"/>
  <c r="I40" i="1" s="1"/>
  <c r="J41" i="1"/>
  <c r="J40" i="1" s="1"/>
  <c r="F42" i="1"/>
  <c r="K42" i="1"/>
  <c r="F43" i="1"/>
  <c r="K43" i="1"/>
  <c r="D45" i="1"/>
  <c r="D44" i="1" s="1"/>
  <c r="E45" i="1"/>
  <c r="E44" i="1" s="1"/>
  <c r="G45" i="1"/>
  <c r="G44" i="1" s="1"/>
  <c r="F44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D54" i="1"/>
  <c r="D53" i="1" s="1"/>
  <c r="D52" i="1" s="1"/>
  <c r="E54" i="1"/>
  <c r="E53" i="1" s="1"/>
  <c r="E52" i="1" s="1"/>
  <c r="G54" i="1"/>
  <c r="G53" i="1" s="1"/>
  <c r="H54" i="1"/>
  <c r="H53" i="1" s="1"/>
  <c r="H52" i="1" s="1"/>
  <c r="I54" i="1"/>
  <c r="I53" i="1" s="1"/>
  <c r="I52" i="1" s="1"/>
  <c r="J54" i="1"/>
  <c r="J53" i="1" s="1"/>
  <c r="J52" i="1" s="1"/>
  <c r="F55" i="1"/>
  <c r="K55" i="1"/>
  <c r="D56" i="1"/>
  <c r="E56" i="1"/>
  <c r="G56" i="1"/>
  <c r="F56" i="1" s="1"/>
  <c r="K56" i="1" s="1"/>
  <c r="H56" i="1"/>
  <c r="I56" i="1"/>
  <c r="J56" i="1"/>
  <c r="F57" i="1"/>
  <c r="K57" i="1"/>
  <c r="F58" i="1"/>
  <c r="K58" i="1"/>
  <c r="F59" i="1"/>
  <c r="K59" i="1"/>
  <c r="D61" i="1"/>
  <c r="D60" i="1" s="1"/>
  <c r="E61" i="1"/>
  <c r="E60" i="1" s="1"/>
  <c r="G61" i="1"/>
  <c r="F61" i="1" s="1"/>
  <c r="K61" i="1" s="1"/>
  <c r="H61" i="1"/>
  <c r="H60" i="1" s="1"/>
  <c r="I61" i="1"/>
  <c r="I60" i="1" s="1"/>
  <c r="J61" i="1"/>
  <c r="J60" i="1" s="1"/>
  <c r="F62" i="1"/>
  <c r="K62" i="1"/>
  <c r="D65" i="1"/>
  <c r="D64" i="1" s="1"/>
  <c r="D63" i="1" s="1"/>
  <c r="E65" i="1"/>
  <c r="E64" i="1" s="1"/>
  <c r="E63" i="1" s="1"/>
  <c r="G65" i="1"/>
  <c r="F65" i="1" s="1"/>
  <c r="K65" i="1" s="1"/>
  <c r="H65" i="1"/>
  <c r="H64" i="1" s="1"/>
  <c r="H63" i="1" s="1"/>
  <c r="I65" i="1"/>
  <c r="I64" i="1" s="1"/>
  <c r="I63" i="1" s="1"/>
  <c r="J65" i="1"/>
  <c r="J64" i="1" s="1"/>
  <c r="J63" i="1" s="1"/>
  <c r="F66" i="1"/>
  <c r="K66" i="1"/>
  <c r="F67" i="1"/>
  <c r="K67" i="1"/>
  <c r="F68" i="1"/>
  <c r="K68" i="1"/>
  <c r="F69" i="1"/>
  <c r="K69" i="1"/>
  <c r="F70" i="1"/>
  <c r="K70" i="1"/>
  <c r="D71" i="1"/>
  <c r="E71" i="1"/>
  <c r="G71" i="1"/>
  <c r="F71" i="1" s="1"/>
  <c r="K71" i="1" s="1"/>
  <c r="H71" i="1"/>
  <c r="I71" i="1"/>
  <c r="J71" i="1"/>
  <c r="F72" i="1"/>
  <c r="K72" i="1"/>
  <c r="F73" i="1"/>
  <c r="K73" i="1"/>
  <c r="D75" i="1"/>
  <c r="D74" i="1" s="1"/>
  <c r="E75" i="1"/>
  <c r="E74" i="1" s="1"/>
  <c r="G75" i="1"/>
  <c r="G74" i="1" s="1"/>
  <c r="F74" i="1" s="1"/>
  <c r="K74" i="1" s="1"/>
  <c r="H75" i="1"/>
  <c r="H74" i="1" s="1"/>
  <c r="I75" i="1"/>
  <c r="I74" i="1" s="1"/>
  <c r="J75" i="1"/>
  <c r="J74" i="1" s="1"/>
  <c r="F76" i="1"/>
  <c r="K76" i="1"/>
  <c r="F77" i="1"/>
  <c r="K77" i="1"/>
  <c r="D78" i="1"/>
  <c r="E78" i="1"/>
  <c r="G78" i="1"/>
  <c r="F78" i="1" s="1"/>
  <c r="K78" i="1" s="1"/>
  <c r="H78" i="1"/>
  <c r="I78" i="1"/>
  <c r="J78" i="1"/>
  <c r="F79" i="1"/>
  <c r="K79" i="1"/>
  <c r="D80" i="1"/>
  <c r="E80" i="1"/>
  <c r="G80" i="1"/>
  <c r="F80" i="1" s="1"/>
  <c r="K80" i="1" s="1"/>
  <c r="H80" i="1"/>
  <c r="I80" i="1"/>
  <c r="J80" i="1"/>
  <c r="F81" i="1"/>
  <c r="K81" i="1"/>
  <c r="F82" i="1"/>
  <c r="K82" i="1"/>
  <c r="H12" i="3" l="1"/>
  <c r="K29" i="3"/>
  <c r="J12" i="3"/>
  <c r="E12" i="3"/>
  <c r="I12" i="3"/>
  <c r="D12" i="3"/>
  <c r="G22" i="3"/>
  <c r="G15" i="3"/>
  <c r="F30" i="3"/>
  <c r="K30" i="3" s="1"/>
  <c r="G18" i="3"/>
  <c r="F18" i="3" s="1"/>
  <c r="K18" i="3" s="1"/>
  <c r="H46" i="2"/>
  <c r="J34" i="2"/>
  <c r="E34" i="2"/>
  <c r="E14" i="2" s="1"/>
  <c r="E13" i="2" s="1"/>
  <c r="E12" i="2" s="1"/>
  <c r="F52" i="2"/>
  <c r="K52" i="2" s="1"/>
  <c r="G51" i="2"/>
  <c r="F51" i="2" s="1"/>
  <c r="K51" i="2" s="1"/>
  <c r="I34" i="2"/>
  <c r="I14" i="2" s="1"/>
  <c r="I13" i="2" s="1"/>
  <c r="I12" i="2" s="1"/>
  <c r="D34" i="2"/>
  <c r="J46" i="2"/>
  <c r="E46" i="2"/>
  <c r="H34" i="2"/>
  <c r="H14" i="2" s="1"/>
  <c r="H13" i="2" s="1"/>
  <c r="H12" i="2" s="1"/>
  <c r="J14" i="2"/>
  <c r="J13" i="2" s="1"/>
  <c r="J12" i="2" s="1"/>
  <c r="I46" i="2"/>
  <c r="D46" i="2"/>
  <c r="F39" i="2"/>
  <c r="K39" i="2" s="1"/>
  <c r="D14" i="2"/>
  <c r="D13" i="2" s="1"/>
  <c r="D12" i="2" s="1"/>
  <c r="G24" i="2"/>
  <c r="G16" i="2"/>
  <c r="F53" i="2"/>
  <c r="K53" i="2" s="1"/>
  <c r="F44" i="2"/>
  <c r="K44" i="2" s="1"/>
  <c r="F40" i="2"/>
  <c r="K40" i="2" s="1"/>
  <c r="G60" i="2"/>
  <c r="G48" i="2"/>
  <c r="G34" i="2"/>
  <c r="F34" i="2" s="1"/>
  <c r="K34" i="2" s="1"/>
  <c r="D47" i="1"/>
  <c r="I47" i="1"/>
  <c r="H47" i="1"/>
  <c r="J35" i="1"/>
  <c r="E35" i="1"/>
  <c r="F17" i="1"/>
  <c r="K17" i="1" s="1"/>
  <c r="G16" i="1"/>
  <c r="F53" i="1"/>
  <c r="K53" i="1" s="1"/>
  <c r="G52" i="1"/>
  <c r="F52" i="1" s="1"/>
  <c r="K52" i="1" s="1"/>
  <c r="K44" i="1"/>
  <c r="I35" i="1"/>
  <c r="D35" i="1"/>
  <c r="F25" i="1"/>
  <c r="K25" i="1" s="1"/>
  <c r="G24" i="1"/>
  <c r="F24" i="1" s="1"/>
  <c r="K24" i="1" s="1"/>
  <c r="J15" i="1"/>
  <c r="E15" i="1"/>
  <c r="J47" i="1"/>
  <c r="E47" i="1"/>
  <c r="H35" i="1"/>
  <c r="H15" i="1" s="1"/>
  <c r="H14" i="1" s="1"/>
  <c r="I15" i="1"/>
  <c r="I14" i="1" s="1"/>
  <c r="D15" i="1"/>
  <c r="D14" i="1" s="1"/>
  <c r="G60" i="1"/>
  <c r="F60" i="1" s="1"/>
  <c r="K60" i="1" s="1"/>
  <c r="F75" i="1"/>
  <c r="K75" i="1" s="1"/>
  <c r="F54" i="1"/>
  <c r="K54" i="1" s="1"/>
  <c r="F45" i="1"/>
  <c r="K45" i="1" s="1"/>
  <c r="F41" i="1"/>
  <c r="K41" i="1" s="1"/>
  <c r="F26" i="1"/>
  <c r="K26" i="1" s="1"/>
  <c r="F18" i="1"/>
  <c r="K18" i="1" s="1"/>
  <c r="G64" i="1"/>
  <c r="G49" i="1"/>
  <c r="G35" i="1"/>
  <c r="F35" i="1" s="1"/>
  <c r="K35" i="1" s="1"/>
  <c r="F15" i="3" l="1"/>
  <c r="K15" i="3" s="1"/>
  <c r="G14" i="3"/>
  <c r="G21" i="3"/>
  <c r="F21" i="3" s="1"/>
  <c r="K21" i="3" s="1"/>
  <c r="F22" i="3"/>
  <c r="K22" i="3" s="1"/>
  <c r="F60" i="2"/>
  <c r="K60" i="2" s="1"/>
  <c r="G59" i="2"/>
  <c r="F59" i="2" s="1"/>
  <c r="K59" i="2" s="1"/>
  <c r="F16" i="2"/>
  <c r="K16" i="2" s="1"/>
  <c r="G15" i="2"/>
  <c r="F24" i="2"/>
  <c r="K24" i="2" s="1"/>
  <c r="G23" i="2"/>
  <c r="F23" i="2" s="1"/>
  <c r="K23" i="2" s="1"/>
  <c r="F48" i="2"/>
  <c r="K48" i="2" s="1"/>
  <c r="G47" i="2"/>
  <c r="H12" i="1"/>
  <c r="H13" i="1"/>
  <c r="F64" i="1"/>
  <c r="K64" i="1" s="1"/>
  <c r="G63" i="1"/>
  <c r="F63" i="1" s="1"/>
  <c r="K63" i="1" s="1"/>
  <c r="J14" i="1"/>
  <c r="F16" i="1"/>
  <c r="K16" i="1" s="1"/>
  <c r="G15" i="1"/>
  <c r="F49" i="1"/>
  <c r="K49" i="1" s="1"/>
  <c r="G48" i="1"/>
  <c r="D12" i="1"/>
  <c r="D13" i="1"/>
  <c r="I12" i="1"/>
  <c r="I13" i="1"/>
  <c r="E14" i="1"/>
  <c r="F14" i="3" l="1"/>
  <c r="K14" i="3" s="1"/>
  <c r="G13" i="3"/>
  <c r="F47" i="2"/>
  <c r="K47" i="2" s="1"/>
  <c r="G46" i="2"/>
  <c r="F46" i="2" s="1"/>
  <c r="K46" i="2" s="1"/>
  <c r="F15" i="2"/>
  <c r="K15" i="2" s="1"/>
  <c r="G14" i="2"/>
  <c r="E12" i="1"/>
  <c r="E13" i="1"/>
  <c r="F15" i="1"/>
  <c r="K15" i="1" s="1"/>
  <c r="G14" i="1"/>
  <c r="F48" i="1"/>
  <c r="K48" i="1" s="1"/>
  <c r="G47" i="1"/>
  <c r="F47" i="1" s="1"/>
  <c r="K47" i="1" s="1"/>
  <c r="J12" i="1"/>
  <c r="J13" i="1"/>
  <c r="F13" i="3" l="1"/>
  <c r="K13" i="3" s="1"/>
  <c r="G12" i="3"/>
  <c r="F12" i="3" s="1"/>
  <c r="K12" i="3" s="1"/>
  <c r="F14" i="2"/>
  <c r="K14" i="2" s="1"/>
  <c r="G13" i="2"/>
  <c r="G13" i="1"/>
  <c r="F13" i="1" s="1"/>
  <c r="K13" i="1" s="1"/>
  <c r="F14" i="1"/>
  <c r="K14" i="1" s="1"/>
  <c r="G12" i="1"/>
  <c r="F12" i="1" s="1"/>
  <c r="K12" i="1" s="1"/>
  <c r="F13" i="2" l="1"/>
  <c r="K13" i="2" s="1"/>
  <c r="G12" i="2"/>
  <c r="F12" i="2" s="1"/>
  <c r="K12" i="2" s="1"/>
</calcChain>
</file>

<file path=xl/sharedStrings.xml><?xml version="1.0" encoding="utf-8"?>
<sst xmlns="http://schemas.openxmlformats.org/spreadsheetml/2006/main" count="528" uniqueCount="282">
  <si>
    <t>CENTRALIZAT</t>
  </si>
  <si>
    <t>CUI: 4446627</t>
  </si>
  <si>
    <t xml:space="preserve"> Anexa 12</t>
  </si>
  <si>
    <t>Cont de executie - Venituri - Bugetul local</t>
  </si>
  <si>
    <t>Trimestrul: 2,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</si>
  <si>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</si>
  <si>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</si>
  <si>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</si>
  <si>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</si>
  <si>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</si>
  <si>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</si>
  <si>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</si>
  <si>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</si>
  <si>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</si>
  <si>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</si>
  <si>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</si>
  <si>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</si>
  <si>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</si>
  <si>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</si>
  <si>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</si>
  <si>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</si>
  <si>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</si>
  <si>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</si>
  <si>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</si>
  <si>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</si>
  <si>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</si>
  <si>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</si>
  <si>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</si>
  <si>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</si>
  <si>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</si>
  <si>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</si>
  <si>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</si>
  <si>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</si>
  <si>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</si>
  <si>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</si>
  <si>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</si>
  <si>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</si>
  <si>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</si>
  <si>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</si>
  <si>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</si>
  <si>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</si>
  <si>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</si>
  <si>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</si>
  <si>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</si>
  <si>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</si>
  <si>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</si>
  <si>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</si>
  <si>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</si>
  <si>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</si>
  <si>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</si>
  <si>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</si>
  <si>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</si>
  <si>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</si>
  <si>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</si>
  <si>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</si>
  <si>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</si>
  <si>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</si>
  <si>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</si>
  <si>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</si>
  <si>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</si>
  <si>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</si>
  <si>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</si>
  <si>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</si>
  <si>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</si>
  <si>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</si>
  <si>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</si>
  <si>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</si>
  <si>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</si>
  <si>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</si>
  <si>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</si>
  <si>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</si>
  <si>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</si>
  <si>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</si>
  <si>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</si>
  <si>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</si>
  <si>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</si>
  <si>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</si>
  <si>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</si>
  <si>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</si>
  <si>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</si>
  <si>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</si>
  <si>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</si>
  <si>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</si>
  <si>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</si>
  <si>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</si>
  <si>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</si>
  <si>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31</t>
  </si>
  <si>
    <t xml:space="preserve">Alte impozite si taxe  pe proprietate </t>
  </si>
  <si>
    <t>07.02.50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</si>
  <si>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</si>
  <si>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</si>
  <si>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</si>
  <si>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</si>
  <si>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</si>
  <si>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</si>
  <si>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</si>
  <si>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</si>
  <si>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</si>
  <si>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</si>
  <si>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</si>
  <si>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</si>
  <si>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</si>
  <si>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</si>
  <si>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</si>
  <si>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</si>
  <si>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</si>
  <si>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</si>
  <si>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</si>
  <si>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</si>
  <si>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</si>
  <si>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</si>
  <si>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</si>
  <si>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</si>
  <si>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</si>
  <si>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</si>
  <si>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</si>
  <si>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</si>
  <si>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</si>
  <si>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</si>
  <si>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</si>
  <si>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</si>
  <si>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</si>
  <si>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</si>
  <si>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</si>
  <si>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</si>
  <si>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</si>
  <si>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</si>
  <si>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</si>
  <si>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</si>
  <si>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</si>
  <si>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</si>
  <si>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</si>
  <si>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</si>
  <si>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</si>
  <si>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</si>
  <si>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</si>
  <si>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</si>
  <si>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</si>
  <si>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</si>
  <si>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</si>
  <si>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</si>
  <si>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</si>
  <si>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</si>
  <si>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</si>
  <si>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</si>
  <si>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</si>
  <si>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</si>
  <si>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</si>
  <si>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</si>
  <si>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</si>
  <si>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</si>
  <si>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</si>
  <si>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</si>
  <si>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</si>
  <si>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</si>
  <si>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</si>
  <si>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</si>
  <si>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</si>
  <si>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</si>
  <si>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</si>
  <si>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</si>
  <si>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</si>
  <si>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</si>
  <si>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</si>
  <si>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</si>
  <si>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</si>
  <si>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</si>
  <si>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</si>
  <si>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</si>
  <si>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</si>
  <si>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</si>
  <si>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</si>
  <si>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</si>
  <si>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</si>
  <si>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</si>
  <si>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</si>
  <si>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</si>
  <si>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</si>
  <si>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</si>
  <si>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</si>
  <si>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</si>
  <si>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</si>
  <si>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177</t>
  </si>
  <si>
    <t>Subventii pentru acordarea ajutorului pentru incalzirea locuintei si a suplimentului de energie alocate pentru consumul de combustibili solizi si/sau petrolieri</t>
  </si>
  <si>
    <t>42.02.34</t>
  </si>
  <si>
    <t>182</t>
  </si>
  <si>
    <t>Subventii din bugetul de stat pentru finantarea sanatatii</t>
  </si>
  <si>
    <t>42.02.41</t>
  </si>
  <si>
    <t>196</t>
  </si>
  <si>
    <t>Sume alocate din bugetul de stat aferente corectiilor financiare</t>
  </si>
  <si>
    <t>42.02.62</t>
  </si>
  <si>
    <t>201</t>
  </si>
  <si>
    <t>Finantarea programelor nationale de dezvoltare locala</t>
  </si>
  <si>
    <t>42.02.65</t>
  </si>
  <si>
    <t>204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</si>
  <si>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</si>
  <si>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</si>
  <si>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235</t>
  </si>
  <si>
    <t>Subventii de la alte administratii (cod. 43.02.01+43.02.04+43.02.07+43.02.08+43.02.20+43.02.21)</t>
  </si>
  <si>
    <t>43.02</t>
  </si>
  <si>
    <t>245</t>
  </si>
  <si>
    <t>Sume alocate din bugetul AFIR, pentru sustinerea proiectelor din PNDR 2014-2020</t>
  </si>
  <si>
    <t>43.02.31</t>
  </si>
  <si>
    <t>246</t>
  </si>
  <si>
    <t>Sume alocate din bugetul ANCPI pentru finanţarea lucrărilor de înregistrare sistematică din cadrul Programului naţional de cadastru şi carte funciară</t>
  </si>
  <si>
    <t>43.02.34</t>
  </si>
  <si>
    <t>334</t>
  </si>
  <si>
    <t>Sume primite de la UE/alti donatori in contul platilor efectuate si prefinantari aferente cadrului financiar 2014-2020</t>
  </si>
  <si>
    <t>48.02</t>
  </si>
  <si>
    <t>335</t>
  </si>
  <si>
    <t>Fondul European de Dezvoltare Regionala (FEDR)</t>
  </si>
  <si>
    <t>48.02.01</t>
  </si>
  <si>
    <t>337</t>
  </si>
  <si>
    <t xml:space="preserve">  Sume primite in contul platilor efectuate in anii anteriori</t>
  </si>
  <si>
    <t>48.02.01.02</t>
  </si>
  <si>
    <t>338</t>
  </si>
  <si>
    <t xml:space="preserve">  Prefinantare</t>
  </si>
  <si>
    <t>48.02.01.03</t>
  </si>
  <si>
    <t>339</t>
  </si>
  <si>
    <t>Fondul Social European (FSE)</t>
  </si>
  <si>
    <t>48.02.02</t>
  </si>
  <si>
    <t>342</t>
  </si>
  <si>
    <t>48.02.02.03</t>
  </si>
  <si>
    <t>359</t>
  </si>
  <si>
    <t>Instrumentul European de Vecinatate (ENI)</t>
  </si>
  <si>
    <t>48.02.12</t>
  </si>
  <si>
    <t>360</t>
  </si>
  <si>
    <t xml:space="preserve">  Sume primite in contul platilor efectuate in anul curent</t>
  </si>
  <si>
    <t>48.02.12.01</t>
  </si>
  <si>
    <t>362</t>
  </si>
  <si>
    <t>48.02.12.03</t>
  </si>
  <si>
    <t>ORDONATOR DE CREDITE,</t>
  </si>
  <si>
    <t>DR.  NOVAC VASILE</t>
  </si>
  <si>
    <t>.</t>
  </si>
  <si>
    <t>CONTABIL,</t>
  </si>
  <si>
    <t>PRUNDEANU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</si>
  <si>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</si>
  <si>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</si>
  <si>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</si>
  <si>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</si>
  <si>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</si>
  <si>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34</t>
  </si>
  <si>
    <t>36</t>
  </si>
  <si>
    <t>45</t>
  </si>
  <si>
    <t>46</t>
  </si>
  <si>
    <t>51</t>
  </si>
  <si>
    <t>52</t>
  </si>
  <si>
    <t>59</t>
  </si>
  <si>
    <t>62</t>
  </si>
  <si>
    <t>69</t>
  </si>
  <si>
    <t>84</t>
  </si>
  <si>
    <t>85</t>
  </si>
  <si>
    <t>91</t>
  </si>
  <si>
    <t>95</t>
  </si>
  <si>
    <t>101</t>
  </si>
  <si>
    <t>Transferuri voluntare,  altele decat subventiile (cod 37.02.01+37.02.50)</t>
  </si>
  <si>
    <t>37.02</t>
  </si>
  <si>
    <t>103</t>
  </si>
  <si>
    <t>116</t>
  </si>
  <si>
    <t>117</t>
  </si>
  <si>
    <t>118</t>
  </si>
  <si>
    <t>126</t>
  </si>
  <si>
    <t>130</t>
  </si>
  <si>
    <t>149</t>
  </si>
  <si>
    <t>157</t>
  </si>
  <si>
    <t>Cont de executie - Venituri - Bugetul local - sectiunea dezvoltare</t>
  </si>
  <si>
    <t>VENITURILE SECŢIUNII DE DEZVOLTARE - TOTAL</t>
  </si>
  <si>
    <t>7</t>
  </si>
  <si>
    <t>17</t>
  </si>
  <si>
    <t>18</t>
  </si>
  <si>
    <t>76</t>
  </si>
  <si>
    <t>79</t>
  </si>
  <si>
    <t>81</t>
  </si>
  <si>
    <t>106</t>
  </si>
  <si>
    <t>109</t>
  </si>
  <si>
    <t>193</t>
  </si>
  <si>
    <t>194</t>
  </si>
  <si>
    <t>197</t>
  </si>
  <si>
    <t>198</t>
  </si>
  <si>
    <t>218</t>
  </si>
  <si>
    <t>219</t>
  </si>
  <si>
    <t>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</si>
</sst>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33" x14ac:dyDescent="0.25">
      <c r="A12" s="10" t="s">
        <v>20</v>
      </c>
      <c r="B12" s="10" t="s">
        <v>21</v>
      </c>
      <c r="C12" s="10" t="s">
        <v>22</v>
      </c>
      <c r="D12" s="11">
        <f>D14+D60+D63+D74</f>
        <v>16503400</v>
      </c>
      <c r="E12" s="11">
        <f>E14+E60+E63+E74</f>
        <v>11494600</v>
      </c>
      <c r="F12" s="11">
        <f>G12+H12</f>
        <v>10996713</v>
      </c>
      <c r="G12" s="11">
        <f>G14+G60+G63+G74</f>
        <v>2127088</v>
      </c>
      <c r="H12" s="11">
        <f>H14+H60+H63+H74</f>
        <v>8869625</v>
      </c>
      <c r="I12" s="11">
        <f>I14+I60+I63+I74</f>
        <v>8569523</v>
      </c>
      <c r="J12" s="11">
        <f>J14+J60+J63+J74</f>
        <v>26966</v>
      </c>
      <c r="K12" s="11">
        <f>F12-I12-J12</f>
        <v>2400224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D14-D36</f>
        <v>4184700</v>
      </c>
      <c r="E13" s="11">
        <f>E14-E36</f>
        <v>3129700</v>
      </c>
      <c r="F13" s="11">
        <f>G13+H13</f>
        <v>4507883</v>
      </c>
      <c r="G13" s="11">
        <f>G14-G36</f>
        <v>2127088</v>
      </c>
      <c r="H13" s="11">
        <f>H14-H36</f>
        <v>2380795</v>
      </c>
      <c r="I13" s="11">
        <f>I14-I36</f>
        <v>2080693</v>
      </c>
      <c r="J13" s="11">
        <f>J14-J36</f>
        <v>26966</v>
      </c>
      <c r="K13" s="11">
        <f>F13-I13-J13</f>
        <v>2400224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D15+D47</f>
        <v>9624700</v>
      </c>
      <c r="E14" s="11">
        <f>E15+E47</f>
        <v>5970700</v>
      </c>
      <c r="F14" s="11">
        <f>G14+H14</f>
        <v>7348883</v>
      </c>
      <c r="G14" s="11">
        <f>G15+G47</f>
        <v>2127088</v>
      </c>
      <c r="H14" s="11">
        <f>H15+H47</f>
        <v>5221795</v>
      </c>
      <c r="I14" s="11">
        <f>I15+I47</f>
        <v>4921693</v>
      </c>
      <c r="J14" s="11">
        <f>J15+J47</f>
        <v>26966</v>
      </c>
      <c r="K14" s="11">
        <f>F14-I14-J14</f>
        <v>2400224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D16+D24+D35+D44</f>
        <v>8811000</v>
      </c>
      <c r="E15" s="11">
        <f>E16+E24+E35+E44</f>
        <v>5513000</v>
      </c>
      <c r="F15" s="11">
        <f>G15+H15</f>
        <v>6152636</v>
      </c>
      <c r="G15" s="11">
        <f>G16+G24+G35+G44</f>
        <v>1275235</v>
      </c>
      <c r="H15" s="11">
        <f>H16+H24+H35+H44</f>
        <v>4877401</v>
      </c>
      <c r="I15" s="11">
        <f>I16+I24+I35+I44</f>
        <v>4735659</v>
      </c>
      <c r="J15" s="11">
        <f>J16+J24+J35+J44</f>
        <v>26966</v>
      </c>
      <c r="K15" s="11">
        <f>F15-I15-J15</f>
        <v>1390011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2665000</v>
      </c>
      <c r="E16" s="11">
        <f>+E17</f>
        <v>2234000</v>
      </c>
      <c r="F16" s="11">
        <f>G16+H16</f>
        <v>1439907</v>
      </c>
      <c r="G16" s="11">
        <f>+G17</f>
        <v>0</v>
      </c>
      <c r="H16" s="11">
        <f>+H17</f>
        <v>1439907</v>
      </c>
      <c r="I16" s="11">
        <f>+I17</f>
        <v>1439907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2665000</v>
      </c>
      <c r="E17" s="11">
        <f>E18+E20</f>
        <v>2234000</v>
      </c>
      <c r="F17" s="11">
        <f>G17+H17</f>
        <v>1439907</v>
      </c>
      <c r="G17" s="11">
        <f>G18+G20</f>
        <v>0</v>
      </c>
      <c r="H17" s="11">
        <f>H18+H20</f>
        <v>1439907</v>
      </c>
      <c r="I17" s="11">
        <f>I18+I20</f>
        <v>1439907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0</v>
      </c>
      <c r="E18" s="11">
        <f>+E19</f>
        <v>0</v>
      </c>
      <c r="F18" s="11">
        <f>G18+H18</f>
        <v>7523</v>
      </c>
      <c r="G18" s="11">
        <f>+G19</f>
        <v>0</v>
      </c>
      <c r="H18" s="11">
        <f>+H19</f>
        <v>7523</v>
      </c>
      <c r="I18" s="11">
        <f>+I19</f>
        <v>7523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0</v>
      </c>
      <c r="E19" s="11">
        <v>0</v>
      </c>
      <c r="F19" s="11">
        <f>G19+H19</f>
        <v>7523</v>
      </c>
      <c r="G19" s="11">
        <v>0</v>
      </c>
      <c r="H19" s="11">
        <v>7523</v>
      </c>
      <c r="I19" s="11">
        <v>7523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D21+D22+D23</f>
        <v>2665000</v>
      </c>
      <c r="E20" s="11">
        <f>E21+E22+E23</f>
        <v>2234000</v>
      </c>
      <c r="F20" s="11">
        <f>G20+H20</f>
        <v>1432384</v>
      </c>
      <c r="G20" s="11">
        <f>G21+G22+G23</f>
        <v>0</v>
      </c>
      <c r="H20" s="11">
        <f>H21+H22+H23</f>
        <v>1432384</v>
      </c>
      <c r="I20" s="11">
        <f>I21+I22+I23</f>
        <v>1432384</v>
      </c>
      <c r="J20" s="11">
        <f>J21+J22+J23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438000</v>
      </c>
      <c r="E21" s="11">
        <v>220000</v>
      </c>
      <c r="F21" s="11">
        <f>G21+H21</f>
        <v>225796</v>
      </c>
      <c r="G21" s="11">
        <v>0</v>
      </c>
      <c r="H21" s="11">
        <v>225796</v>
      </c>
      <c r="I21" s="11">
        <v>225796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427000</v>
      </c>
      <c r="E22" s="11">
        <v>214000</v>
      </c>
      <c r="F22" s="11">
        <f>G22+H22</f>
        <v>209725</v>
      </c>
      <c r="G22" s="11">
        <v>0</v>
      </c>
      <c r="H22" s="11">
        <v>209725</v>
      </c>
      <c r="I22" s="11">
        <v>209725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1800000</v>
      </c>
      <c r="E23" s="11">
        <v>1800000</v>
      </c>
      <c r="F23" s="11">
        <f>G23+H23</f>
        <v>996863</v>
      </c>
      <c r="G23" s="11">
        <v>0</v>
      </c>
      <c r="H23" s="11">
        <v>996863</v>
      </c>
      <c r="I23" s="11">
        <v>996863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518000</v>
      </c>
      <c r="E24" s="11">
        <f>E25</f>
        <v>344000</v>
      </c>
      <c r="F24" s="11">
        <f>G24+H24</f>
        <v>1482914</v>
      </c>
      <c r="G24" s="11">
        <f>G25</f>
        <v>1071239</v>
      </c>
      <c r="H24" s="11">
        <f>H25</f>
        <v>411675</v>
      </c>
      <c r="I24" s="11">
        <f>I25</f>
        <v>355704</v>
      </c>
      <c r="J24" s="11">
        <f>J25</f>
        <v>26966</v>
      </c>
      <c r="K24" s="11">
        <f>F24-I24-J24</f>
        <v>1100244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D26+D29+D33+D34</f>
        <v>518000</v>
      </c>
      <c r="E25" s="11">
        <f>E26+E29+E33+E34</f>
        <v>344000</v>
      </c>
      <c r="F25" s="11">
        <f>G25+H25</f>
        <v>1482914</v>
      </c>
      <c r="G25" s="11">
        <f>G26+G29+G33+G34</f>
        <v>1071239</v>
      </c>
      <c r="H25" s="11">
        <f>H26+H29+H33+H34</f>
        <v>411675</v>
      </c>
      <c r="I25" s="11">
        <f>I26+I29+I33+I34</f>
        <v>355704</v>
      </c>
      <c r="J25" s="11">
        <f>J26+J29+J33+J34</f>
        <v>26966</v>
      </c>
      <c r="K25" s="11">
        <f>F25-I25-J25</f>
        <v>1100244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57000</v>
      </c>
      <c r="E26" s="11">
        <f>E27+E28</f>
        <v>40000</v>
      </c>
      <c r="F26" s="11">
        <f>G26+H26</f>
        <v>127194</v>
      </c>
      <c r="G26" s="11">
        <f>G27+G28</f>
        <v>62639</v>
      </c>
      <c r="H26" s="11">
        <f>H27+H28</f>
        <v>64555</v>
      </c>
      <c r="I26" s="11">
        <f>I27+I28</f>
        <v>47973</v>
      </c>
      <c r="J26" s="11">
        <f>J27+J28</f>
        <v>0</v>
      </c>
      <c r="K26" s="11">
        <f>F26-I26-J26</f>
        <v>79221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40000</v>
      </c>
      <c r="E27" s="11">
        <v>30000</v>
      </c>
      <c r="F27" s="11">
        <f>G27+H27</f>
        <v>98819</v>
      </c>
      <c r="G27" s="11">
        <v>58822</v>
      </c>
      <c r="H27" s="11">
        <v>39997</v>
      </c>
      <c r="I27" s="11">
        <v>29037</v>
      </c>
      <c r="J27" s="11">
        <v>0</v>
      </c>
      <c r="K27" s="11">
        <f>F27-I27-J27</f>
        <v>69782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17000</v>
      </c>
      <c r="E28" s="11">
        <v>10000</v>
      </c>
      <c r="F28" s="11">
        <f>G28+H28</f>
        <v>28375</v>
      </c>
      <c r="G28" s="11">
        <v>3817</v>
      </c>
      <c r="H28" s="11">
        <v>24558</v>
      </c>
      <c r="I28" s="11">
        <v>18936</v>
      </c>
      <c r="J28" s="11">
        <v>0</v>
      </c>
      <c r="K28" s="11">
        <f>F28-I28-J28</f>
        <v>9439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398000</v>
      </c>
      <c r="E29" s="11">
        <f>E30+E31+E32</f>
        <v>269000</v>
      </c>
      <c r="F29" s="11">
        <f>G29+H29</f>
        <v>1238569</v>
      </c>
      <c r="G29" s="11">
        <f>G30+G31+G32</f>
        <v>895834</v>
      </c>
      <c r="H29" s="11">
        <f>H30+H31+H32</f>
        <v>342735</v>
      </c>
      <c r="I29" s="11">
        <f>I30+I31+I32</f>
        <v>254217</v>
      </c>
      <c r="J29" s="11">
        <f>J30+J31+J32</f>
        <v>0</v>
      </c>
      <c r="K29" s="11">
        <f>F29-I29-J29</f>
        <v>984352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83000</v>
      </c>
      <c r="E30" s="11">
        <v>56000</v>
      </c>
      <c r="F30" s="11">
        <f>G30+H30</f>
        <v>306297</v>
      </c>
      <c r="G30" s="11">
        <v>215035</v>
      </c>
      <c r="H30" s="11">
        <v>91262</v>
      </c>
      <c r="I30" s="11">
        <v>58600</v>
      </c>
      <c r="J30" s="11">
        <v>0</v>
      </c>
      <c r="K30" s="11">
        <f>F30-I30-J30</f>
        <v>247697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5000</v>
      </c>
      <c r="E31" s="11">
        <v>3000</v>
      </c>
      <c r="F31" s="11">
        <f>G31+H31</f>
        <v>48477</v>
      </c>
      <c r="G31" s="11">
        <v>27046</v>
      </c>
      <c r="H31" s="11">
        <v>21431</v>
      </c>
      <c r="I31" s="11">
        <v>3290</v>
      </c>
      <c r="J31" s="11">
        <v>0</v>
      </c>
      <c r="K31" s="11">
        <f>F31-I31-J31</f>
        <v>45187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310000</v>
      </c>
      <c r="E32" s="11">
        <v>210000</v>
      </c>
      <c r="F32" s="11">
        <f>G32+H32</f>
        <v>883795</v>
      </c>
      <c r="G32" s="11">
        <v>653753</v>
      </c>
      <c r="H32" s="11">
        <v>230042</v>
      </c>
      <c r="I32" s="11">
        <v>192327</v>
      </c>
      <c r="J32" s="11">
        <v>0</v>
      </c>
      <c r="K32" s="11">
        <f>F32-I32-J32</f>
        <v>691468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18000</v>
      </c>
      <c r="E33" s="11">
        <v>10000</v>
      </c>
      <c r="F33" s="11">
        <f>G33+H33</f>
        <v>5454</v>
      </c>
      <c r="G33" s="11">
        <v>1069</v>
      </c>
      <c r="H33" s="11">
        <v>4385</v>
      </c>
      <c r="I33" s="11">
        <v>4431</v>
      </c>
      <c r="J33" s="11">
        <v>0</v>
      </c>
      <c r="K33" s="11">
        <f>F33-I33-J33</f>
        <v>1023</v>
      </c>
    </row>
    <row r="34" spans="1:11" s="6" customFormat="1" x14ac:dyDescent="0.25">
      <c r="A34" s="10" t="s">
        <v>86</v>
      </c>
      <c r="B34" s="10" t="s">
        <v>87</v>
      </c>
      <c r="C34" s="10" t="s">
        <v>88</v>
      </c>
      <c r="D34" s="11">
        <v>45000</v>
      </c>
      <c r="E34" s="11">
        <v>25000</v>
      </c>
      <c r="F34" s="11">
        <f>G34+H34</f>
        <v>111697</v>
      </c>
      <c r="G34" s="11">
        <v>111697</v>
      </c>
      <c r="H34" s="11">
        <v>0</v>
      </c>
      <c r="I34" s="11">
        <v>49083</v>
      </c>
      <c r="J34" s="11">
        <v>26966</v>
      </c>
      <c r="K34" s="11">
        <f>F34-I34-J34</f>
        <v>35648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D36+D40</f>
        <v>5568000</v>
      </c>
      <c r="E35" s="11">
        <f>E36+E40</f>
        <v>2905000</v>
      </c>
      <c r="F35" s="11">
        <f>G35+H35</f>
        <v>3192440</v>
      </c>
      <c r="G35" s="11">
        <f>G36+G40</f>
        <v>193719</v>
      </c>
      <c r="H35" s="11">
        <f>H36+H40</f>
        <v>2998721</v>
      </c>
      <c r="I35" s="11">
        <f>I36+I40</f>
        <v>2915923</v>
      </c>
      <c r="J35" s="11">
        <f>J36+J40</f>
        <v>0</v>
      </c>
      <c r="K35" s="11">
        <f>F35-I35-J35</f>
        <v>276517</v>
      </c>
    </row>
    <row r="36" spans="1:11" s="6" customFormat="1" ht="22.5" x14ac:dyDescent="0.25">
      <c r="A36" s="10" t="s">
        <v>92</v>
      </c>
      <c r="B36" s="10" t="s">
        <v>93</v>
      </c>
      <c r="C36" s="10" t="s">
        <v>94</v>
      </c>
      <c r="D36" s="11">
        <f>+D37+D38+D39</f>
        <v>5440000</v>
      </c>
      <c r="E36" s="11">
        <f>+E37+E38+E39</f>
        <v>2841000</v>
      </c>
      <c r="F36" s="11">
        <f>G36+H36</f>
        <v>2841000</v>
      </c>
      <c r="G36" s="11">
        <f>+G37+G38+G39</f>
        <v>0</v>
      </c>
      <c r="H36" s="11">
        <f>+H37+H38+H39</f>
        <v>2841000</v>
      </c>
      <c r="I36" s="11">
        <f>+I37+I38+I39</f>
        <v>2841000</v>
      </c>
      <c r="J36" s="11">
        <f>+J37+J38+J39</f>
        <v>0</v>
      </c>
      <c r="K36" s="11">
        <f>F36-I36-J36</f>
        <v>0</v>
      </c>
    </row>
    <row r="37" spans="1:11" s="6" customFormat="1" ht="43.5" x14ac:dyDescent="0.25">
      <c r="A37" s="10" t="s">
        <v>95</v>
      </c>
      <c r="B37" s="10" t="s">
        <v>96</v>
      </c>
      <c r="C37" s="10" t="s">
        <v>97</v>
      </c>
      <c r="D37" s="11">
        <v>3001000</v>
      </c>
      <c r="E37" s="11">
        <v>1586000</v>
      </c>
      <c r="F37" s="11">
        <f>G37+H37</f>
        <v>1586000</v>
      </c>
      <c r="G37" s="11">
        <v>0</v>
      </c>
      <c r="H37" s="11">
        <v>1586000</v>
      </c>
      <c r="I37" s="11">
        <v>1586000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40000</v>
      </c>
      <c r="E38" s="11">
        <v>21000</v>
      </c>
      <c r="F38" s="11">
        <f>G38+H38</f>
        <v>21000</v>
      </c>
      <c r="G38" s="11">
        <v>0</v>
      </c>
      <c r="H38" s="11">
        <v>21000</v>
      </c>
      <c r="I38" s="11">
        <v>21000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101</v>
      </c>
      <c r="B39" s="10" t="s">
        <v>102</v>
      </c>
      <c r="C39" s="10" t="s">
        <v>103</v>
      </c>
      <c r="D39" s="11">
        <v>2399000</v>
      </c>
      <c r="E39" s="11">
        <v>1234000</v>
      </c>
      <c r="F39" s="11">
        <f>G39+H39</f>
        <v>1234000</v>
      </c>
      <c r="G39" s="11">
        <v>0</v>
      </c>
      <c r="H39" s="11">
        <v>1234000</v>
      </c>
      <c r="I39" s="11">
        <v>1234000</v>
      </c>
      <c r="J39" s="11">
        <v>0</v>
      </c>
      <c r="K39" s="11">
        <f>F39-I39-J39</f>
        <v>0</v>
      </c>
    </row>
    <row r="40" spans="1:11" s="6" customFormat="1" ht="33" x14ac:dyDescent="0.25">
      <c r="A40" s="10" t="s">
        <v>104</v>
      </c>
      <c r="B40" s="10" t="s">
        <v>105</v>
      </c>
      <c r="C40" s="10" t="s">
        <v>106</v>
      </c>
      <c r="D40" s="11">
        <f>D41</f>
        <v>128000</v>
      </c>
      <c r="E40" s="11">
        <f>E41</f>
        <v>64000</v>
      </c>
      <c r="F40" s="11">
        <f>G40+H40</f>
        <v>351440</v>
      </c>
      <c r="G40" s="11">
        <f>G41</f>
        <v>193719</v>
      </c>
      <c r="H40" s="11">
        <f>H41</f>
        <v>157721</v>
      </c>
      <c r="I40" s="11">
        <f>I41</f>
        <v>74923</v>
      </c>
      <c r="J40" s="11">
        <f>J41</f>
        <v>0</v>
      </c>
      <c r="K40" s="11">
        <f>F40-I40-J40</f>
        <v>276517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f>D42+D43</f>
        <v>128000</v>
      </c>
      <c r="E41" s="11">
        <f>E42+E43</f>
        <v>64000</v>
      </c>
      <c r="F41" s="11">
        <f>G41+H41</f>
        <v>351440</v>
      </c>
      <c r="G41" s="11">
        <f>G42+G43</f>
        <v>193719</v>
      </c>
      <c r="H41" s="11">
        <f>H42+H43</f>
        <v>157721</v>
      </c>
      <c r="I41" s="11">
        <f>I42+I43</f>
        <v>74923</v>
      </c>
      <c r="J41" s="11">
        <f>J42+J43</f>
        <v>0</v>
      </c>
      <c r="K41" s="11">
        <f>F41-I41-J41</f>
        <v>276517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120000</v>
      </c>
      <c r="E42" s="11">
        <v>60000</v>
      </c>
      <c r="F42" s="11">
        <f>G42+H42</f>
        <v>289385</v>
      </c>
      <c r="G42" s="11">
        <v>157363</v>
      </c>
      <c r="H42" s="11">
        <v>132022</v>
      </c>
      <c r="I42" s="11">
        <v>68728</v>
      </c>
      <c r="J42" s="11">
        <v>0</v>
      </c>
      <c r="K42" s="11">
        <f>F42-I42-J42</f>
        <v>220657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8000</v>
      </c>
      <c r="E43" s="11">
        <v>4000</v>
      </c>
      <c r="F43" s="11">
        <f>G43+H43</f>
        <v>62055</v>
      </c>
      <c r="G43" s="11">
        <v>36356</v>
      </c>
      <c r="H43" s="11">
        <v>25699</v>
      </c>
      <c r="I43" s="11">
        <v>6195</v>
      </c>
      <c r="J43" s="11">
        <v>0</v>
      </c>
      <c r="K43" s="11">
        <f>F43-I43-J43</f>
        <v>55860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60000</v>
      </c>
      <c r="E44" s="11">
        <f>E45</f>
        <v>30000</v>
      </c>
      <c r="F44" s="11">
        <f>G44+H44</f>
        <v>37375</v>
      </c>
      <c r="G44" s="11">
        <f>G45</f>
        <v>10277</v>
      </c>
      <c r="H44" s="11">
        <f>H45</f>
        <v>27098</v>
      </c>
      <c r="I44" s="11">
        <f>I45</f>
        <v>24125</v>
      </c>
      <c r="J44" s="11">
        <f>J45</f>
        <v>0</v>
      </c>
      <c r="K44" s="11">
        <f>F44-I44-J44</f>
        <v>13250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60000</v>
      </c>
      <c r="E45" s="11">
        <f>E46</f>
        <v>30000</v>
      </c>
      <c r="F45" s="11">
        <f>G45+H45</f>
        <v>37375</v>
      </c>
      <c r="G45" s="11">
        <f>G46</f>
        <v>10277</v>
      </c>
      <c r="H45" s="11">
        <f>H46</f>
        <v>27098</v>
      </c>
      <c r="I45" s="11">
        <f>I46</f>
        <v>24125</v>
      </c>
      <c r="J45" s="11">
        <f>J46</f>
        <v>0</v>
      </c>
      <c r="K45" s="11">
        <f>F45-I45-J45</f>
        <v>13250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60000</v>
      </c>
      <c r="E46" s="11">
        <v>30000</v>
      </c>
      <c r="F46" s="11">
        <f>G46+H46</f>
        <v>37375</v>
      </c>
      <c r="G46" s="11">
        <v>10277</v>
      </c>
      <c r="H46" s="11">
        <v>27098</v>
      </c>
      <c r="I46" s="11">
        <v>24125</v>
      </c>
      <c r="J46" s="11">
        <v>0</v>
      </c>
      <c r="K46" s="11">
        <f>F46-I46-J46</f>
        <v>13250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D48+D52</f>
        <v>813700</v>
      </c>
      <c r="E47" s="11">
        <f>E48+E52</f>
        <v>457700</v>
      </c>
      <c r="F47" s="11">
        <f>G47+H47</f>
        <v>1196247</v>
      </c>
      <c r="G47" s="11">
        <f>G48+G52</f>
        <v>851853</v>
      </c>
      <c r="H47" s="11">
        <f>H48+H52</f>
        <v>344394</v>
      </c>
      <c r="I47" s="11">
        <f>I48+I52</f>
        <v>186034</v>
      </c>
      <c r="J47" s="11">
        <f>J48+J52</f>
        <v>0</v>
      </c>
      <c r="K47" s="11">
        <f>F47-I47-J47</f>
        <v>1010213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13700</v>
      </c>
      <c r="E48" s="11">
        <f>E49</f>
        <v>7700</v>
      </c>
      <c r="F48" s="11">
        <f>G48+H48</f>
        <v>18608</v>
      </c>
      <c r="G48" s="11">
        <f>G49</f>
        <v>1508</v>
      </c>
      <c r="H48" s="11">
        <f>H49</f>
        <v>17100</v>
      </c>
      <c r="I48" s="11">
        <f>I49</f>
        <v>11317</v>
      </c>
      <c r="J48" s="11">
        <f>J49</f>
        <v>0</v>
      </c>
      <c r="K48" s="11">
        <f>F48-I48-J48</f>
        <v>7291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</f>
        <v>13700</v>
      </c>
      <c r="E49" s="11">
        <f>+E50</f>
        <v>7700</v>
      </c>
      <c r="F49" s="11">
        <f>G49+H49</f>
        <v>18608</v>
      </c>
      <c r="G49" s="11">
        <f>+G50</f>
        <v>1508</v>
      </c>
      <c r="H49" s="11">
        <f>+H50</f>
        <v>17100</v>
      </c>
      <c r="I49" s="11">
        <f>+I50</f>
        <v>11317</v>
      </c>
      <c r="J49" s="11">
        <f>+J50</f>
        <v>0</v>
      </c>
      <c r="K49" s="11">
        <f>F49-I49-J49</f>
        <v>7291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+D51</f>
        <v>13700</v>
      </c>
      <c r="E50" s="11">
        <f>+E51</f>
        <v>7700</v>
      </c>
      <c r="F50" s="11">
        <f>G50+H50</f>
        <v>18608</v>
      </c>
      <c r="G50" s="11">
        <f>+G51</f>
        <v>1508</v>
      </c>
      <c r="H50" s="11">
        <f>+H51</f>
        <v>17100</v>
      </c>
      <c r="I50" s="11">
        <f>+I51</f>
        <v>11317</v>
      </c>
      <c r="J50" s="11">
        <f>+J51</f>
        <v>0</v>
      </c>
      <c r="K50" s="11">
        <f>F50-I50-J50</f>
        <v>7291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13700</v>
      </c>
      <c r="E51" s="11">
        <v>7700</v>
      </c>
      <c r="F51" s="11">
        <f>G51+H51</f>
        <v>18608</v>
      </c>
      <c r="G51" s="11">
        <v>1508</v>
      </c>
      <c r="H51" s="11">
        <v>17100</v>
      </c>
      <c r="I51" s="11">
        <v>11317</v>
      </c>
      <c r="J51" s="11">
        <v>0</v>
      </c>
      <c r="K51" s="11">
        <f>F51-I51-J51</f>
        <v>7291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+D53+D56</f>
        <v>800000</v>
      </c>
      <c r="E52" s="11">
        <f>+E53+E56</f>
        <v>450000</v>
      </c>
      <c r="F52" s="11">
        <f>G52+H52</f>
        <v>1177639</v>
      </c>
      <c r="G52" s="11">
        <f>+G53+G56</f>
        <v>850345</v>
      </c>
      <c r="H52" s="11">
        <f>+H53+H56</f>
        <v>327294</v>
      </c>
      <c r="I52" s="11">
        <f>+I53+I56</f>
        <v>174717</v>
      </c>
      <c r="J52" s="11">
        <f>+J53+J56</f>
        <v>0</v>
      </c>
      <c r="K52" s="11">
        <f>F52-I52-J52</f>
        <v>1002922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D54</f>
        <v>590000</v>
      </c>
      <c r="E53" s="11">
        <f>E54</f>
        <v>340000</v>
      </c>
      <c r="F53" s="11">
        <f>G53+H53</f>
        <v>938742</v>
      </c>
      <c r="G53" s="11">
        <f>G54</f>
        <v>850345</v>
      </c>
      <c r="H53" s="11">
        <f>H54</f>
        <v>88397</v>
      </c>
      <c r="I53" s="11">
        <f>I54</f>
        <v>81432</v>
      </c>
      <c r="J53" s="11">
        <f>J54</f>
        <v>0</v>
      </c>
      <c r="K53" s="11">
        <f>F53-I53-J53</f>
        <v>857310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</f>
        <v>590000</v>
      </c>
      <c r="E54" s="11">
        <f>E55</f>
        <v>340000</v>
      </c>
      <c r="F54" s="11">
        <f>G54+H54</f>
        <v>938742</v>
      </c>
      <c r="G54" s="11">
        <f>G55</f>
        <v>850345</v>
      </c>
      <c r="H54" s="11">
        <f>H55</f>
        <v>88397</v>
      </c>
      <c r="I54" s="11">
        <f>I55</f>
        <v>81432</v>
      </c>
      <c r="J54" s="11">
        <f>J55</f>
        <v>0</v>
      </c>
      <c r="K54" s="11">
        <f>F54-I54-J54</f>
        <v>857310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v>590000</v>
      </c>
      <c r="E55" s="11">
        <v>340000</v>
      </c>
      <c r="F55" s="11">
        <f>G55+H55</f>
        <v>938742</v>
      </c>
      <c r="G55" s="11">
        <v>850345</v>
      </c>
      <c r="H55" s="11">
        <v>88397</v>
      </c>
      <c r="I55" s="11">
        <v>81432</v>
      </c>
      <c r="J55" s="11">
        <v>0</v>
      </c>
      <c r="K55" s="11">
        <f>F55-I55-J55</f>
        <v>857310</v>
      </c>
    </row>
    <row r="56" spans="1:11" s="6" customFormat="1" ht="33" x14ac:dyDescent="0.25">
      <c r="A56" s="10" t="s">
        <v>152</v>
      </c>
      <c r="B56" s="10" t="s">
        <v>153</v>
      </c>
      <c r="C56" s="10" t="s">
        <v>154</v>
      </c>
      <c r="D56" s="11">
        <f>+D57</f>
        <v>210000</v>
      </c>
      <c r="E56" s="11">
        <f>+E57</f>
        <v>110000</v>
      </c>
      <c r="F56" s="11">
        <f>G56+H56</f>
        <v>238897</v>
      </c>
      <c r="G56" s="11">
        <f>+G57</f>
        <v>0</v>
      </c>
      <c r="H56" s="11">
        <f>+H57</f>
        <v>238897</v>
      </c>
      <c r="I56" s="11">
        <f>+I57</f>
        <v>93285</v>
      </c>
      <c r="J56" s="11">
        <f>+J57</f>
        <v>0</v>
      </c>
      <c r="K56" s="11">
        <f>F56-I56-J56</f>
        <v>145612</v>
      </c>
    </row>
    <row r="57" spans="1:11" s="6" customFormat="1" x14ac:dyDescent="0.25">
      <c r="A57" s="10" t="s">
        <v>155</v>
      </c>
      <c r="B57" s="10" t="s">
        <v>156</v>
      </c>
      <c r="C57" s="10" t="s">
        <v>157</v>
      </c>
      <c r="D57" s="11">
        <v>210000</v>
      </c>
      <c r="E57" s="11">
        <v>110000</v>
      </c>
      <c r="F57" s="11">
        <f>G57+H57</f>
        <v>238897</v>
      </c>
      <c r="G57" s="11">
        <v>0</v>
      </c>
      <c r="H57" s="11">
        <v>238897</v>
      </c>
      <c r="I57" s="11">
        <v>93285</v>
      </c>
      <c r="J57" s="11">
        <v>0</v>
      </c>
      <c r="K57" s="11">
        <f>F57-I57-J57</f>
        <v>145612</v>
      </c>
    </row>
    <row r="58" spans="1:11" s="6" customFormat="1" ht="33" x14ac:dyDescent="0.25">
      <c r="A58" s="10" t="s">
        <v>158</v>
      </c>
      <c r="B58" s="10" t="s">
        <v>159</v>
      </c>
      <c r="C58" s="10" t="s">
        <v>160</v>
      </c>
      <c r="D58" s="11">
        <v>-1376480</v>
      </c>
      <c r="E58" s="11">
        <v>-1376480</v>
      </c>
      <c r="F58" s="11">
        <f>G58+H58</f>
        <v>-1155000</v>
      </c>
      <c r="G58" s="11">
        <v>0</v>
      </c>
      <c r="H58" s="11">
        <v>-1155000</v>
      </c>
      <c r="I58" s="11">
        <v>-1155000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161</v>
      </c>
      <c r="B59" s="10" t="s">
        <v>162</v>
      </c>
      <c r="C59" s="10" t="s">
        <v>163</v>
      </c>
      <c r="D59" s="11">
        <v>1376480</v>
      </c>
      <c r="E59" s="11">
        <v>1376480</v>
      </c>
      <c r="F59" s="11">
        <f>G59+H59</f>
        <v>1155000</v>
      </c>
      <c r="G59" s="11">
        <v>0</v>
      </c>
      <c r="H59" s="11">
        <v>1155000</v>
      </c>
      <c r="I59" s="11">
        <v>1155000</v>
      </c>
      <c r="J59" s="11">
        <v>0</v>
      </c>
      <c r="K59" s="11">
        <f>F59-I59-J59</f>
        <v>0</v>
      </c>
    </row>
    <row r="60" spans="1:11" s="6" customFormat="1" ht="22.5" x14ac:dyDescent="0.25">
      <c r="A60" s="10" t="s">
        <v>164</v>
      </c>
      <c r="B60" s="10" t="s">
        <v>165</v>
      </c>
      <c r="C60" s="10" t="s">
        <v>166</v>
      </c>
      <c r="D60" s="11">
        <f>D61</f>
        <v>0</v>
      </c>
      <c r="E60" s="11">
        <f>E61</f>
        <v>0</v>
      </c>
      <c r="F60" s="11">
        <f>G60+H60</f>
        <v>677800</v>
      </c>
      <c r="G60" s="11">
        <f>G61</f>
        <v>0</v>
      </c>
      <c r="H60" s="11">
        <f>H61</f>
        <v>677800</v>
      </c>
      <c r="I60" s="11">
        <f>I61</f>
        <v>677800</v>
      </c>
      <c r="J60" s="11">
        <f>J61</f>
        <v>0</v>
      </c>
      <c r="K60" s="11">
        <f>F60-I60-J60</f>
        <v>0</v>
      </c>
    </row>
    <row r="61" spans="1:11" s="6" customFormat="1" ht="43.5" x14ac:dyDescent="0.25">
      <c r="A61" s="10" t="s">
        <v>167</v>
      </c>
      <c r="B61" s="10" t="s">
        <v>168</v>
      </c>
      <c r="C61" s="10" t="s">
        <v>169</v>
      </c>
      <c r="D61" s="11">
        <f>+D62</f>
        <v>0</v>
      </c>
      <c r="E61" s="11">
        <f>+E62</f>
        <v>0</v>
      </c>
      <c r="F61" s="11">
        <f>G61+H61</f>
        <v>677800</v>
      </c>
      <c r="G61" s="11">
        <f>+G62</f>
        <v>0</v>
      </c>
      <c r="H61" s="11">
        <f>+H62</f>
        <v>677800</v>
      </c>
      <c r="I61" s="11">
        <f>+I62</f>
        <v>677800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170</v>
      </c>
      <c r="B62" s="10" t="s">
        <v>171</v>
      </c>
      <c r="C62" s="10" t="s">
        <v>172</v>
      </c>
      <c r="D62" s="11">
        <v>0</v>
      </c>
      <c r="E62" s="11">
        <v>0</v>
      </c>
      <c r="F62" s="11">
        <f>G62+H62</f>
        <v>677800</v>
      </c>
      <c r="G62" s="11">
        <v>0</v>
      </c>
      <c r="H62" s="11">
        <v>677800</v>
      </c>
      <c r="I62" s="11">
        <v>677800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173</v>
      </c>
      <c r="B63" s="10" t="s">
        <v>174</v>
      </c>
      <c r="C63" s="10" t="s">
        <v>175</v>
      </c>
      <c r="D63" s="11">
        <f>D64</f>
        <v>6118100</v>
      </c>
      <c r="E63" s="11">
        <f>E64</f>
        <v>4763300</v>
      </c>
      <c r="F63" s="11">
        <f>G63+H63</f>
        <v>2210428</v>
      </c>
      <c r="G63" s="11">
        <f>G64</f>
        <v>0</v>
      </c>
      <c r="H63" s="11">
        <f>H64</f>
        <v>2210428</v>
      </c>
      <c r="I63" s="11">
        <f>I64</f>
        <v>2210428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176</v>
      </c>
      <c r="B64" s="10" t="s">
        <v>177</v>
      </c>
      <c r="C64" s="10" t="s">
        <v>178</v>
      </c>
      <c r="D64" s="11">
        <f>D65+D71</f>
        <v>6118100</v>
      </c>
      <c r="E64" s="11">
        <f>E65+E71</f>
        <v>4763300</v>
      </c>
      <c r="F64" s="11">
        <f>G64+H64</f>
        <v>2210428</v>
      </c>
      <c r="G64" s="11">
        <f>G65+G71</f>
        <v>0</v>
      </c>
      <c r="H64" s="11">
        <f>H65+H71</f>
        <v>2210428</v>
      </c>
      <c r="I64" s="11">
        <f>I65+I71</f>
        <v>2210428</v>
      </c>
      <c r="J64" s="11">
        <f>J65+J71</f>
        <v>0</v>
      </c>
      <c r="K64" s="11">
        <f>F64-I64-J64</f>
        <v>0</v>
      </c>
    </row>
    <row r="65" spans="1:11" s="6" customFormat="1" ht="96" x14ac:dyDescent="0.25">
      <c r="A65" s="10" t="s">
        <v>179</v>
      </c>
      <c r="B65" s="10" t="s">
        <v>180</v>
      </c>
      <c r="C65" s="10" t="s">
        <v>181</v>
      </c>
      <c r="D65" s="11">
        <f>+D66+D67+D68+D69+D70</f>
        <v>5063100</v>
      </c>
      <c r="E65" s="11">
        <f>+E66+E67+E68+E69+E70</f>
        <v>3803300</v>
      </c>
      <c r="F65" s="11">
        <f>G65+H65</f>
        <v>2190991</v>
      </c>
      <c r="G65" s="11">
        <f>+G66+G67+G68+G69+G70</f>
        <v>0</v>
      </c>
      <c r="H65" s="11">
        <f>+H66+H67+H68+H69+H70</f>
        <v>2190991</v>
      </c>
      <c r="I65" s="11">
        <f>+I66+I67+I68+I69+I70</f>
        <v>2190991</v>
      </c>
      <c r="J65" s="11">
        <f>+J66+J67+J68+J69+J70</f>
        <v>0</v>
      </c>
      <c r="K65" s="11">
        <f>F65-I65-J65</f>
        <v>0</v>
      </c>
    </row>
    <row r="66" spans="1:11" s="6" customFormat="1" ht="43.5" x14ac:dyDescent="0.25">
      <c r="A66" s="10" t="s">
        <v>182</v>
      </c>
      <c r="B66" s="10" t="s">
        <v>183</v>
      </c>
      <c r="C66" s="10" t="s">
        <v>184</v>
      </c>
      <c r="D66" s="11">
        <v>486000</v>
      </c>
      <c r="E66" s="11">
        <v>66000</v>
      </c>
      <c r="F66" s="11">
        <f>G66+H66</f>
        <v>64748</v>
      </c>
      <c r="G66" s="11">
        <v>0</v>
      </c>
      <c r="H66" s="11">
        <v>64748</v>
      </c>
      <c r="I66" s="11">
        <v>64748</v>
      </c>
      <c r="J66" s="11">
        <v>0</v>
      </c>
      <c r="K66" s="11">
        <f>F66-I66-J66</f>
        <v>0</v>
      </c>
    </row>
    <row r="67" spans="1:11" s="6" customFormat="1" ht="22.5" x14ac:dyDescent="0.25">
      <c r="A67" s="10" t="s">
        <v>185</v>
      </c>
      <c r="B67" s="10" t="s">
        <v>186</v>
      </c>
      <c r="C67" s="10" t="s">
        <v>187</v>
      </c>
      <c r="D67" s="11">
        <v>59100</v>
      </c>
      <c r="E67" s="11">
        <v>29300</v>
      </c>
      <c r="F67" s="11">
        <f>G67+H67</f>
        <v>29172</v>
      </c>
      <c r="G67" s="11">
        <v>0</v>
      </c>
      <c r="H67" s="11">
        <v>29172</v>
      </c>
      <c r="I67" s="11">
        <v>29172</v>
      </c>
      <c r="J67" s="11">
        <v>0</v>
      </c>
      <c r="K67" s="11">
        <f>F67-I67-J67</f>
        <v>0</v>
      </c>
    </row>
    <row r="68" spans="1:11" s="6" customFormat="1" ht="22.5" x14ac:dyDescent="0.25">
      <c r="A68" s="10" t="s">
        <v>188</v>
      </c>
      <c r="B68" s="10" t="s">
        <v>189</v>
      </c>
      <c r="C68" s="10" t="s">
        <v>190</v>
      </c>
      <c r="D68" s="11">
        <v>0</v>
      </c>
      <c r="E68" s="11">
        <v>0</v>
      </c>
      <c r="F68" s="11">
        <f>G68+H68</f>
        <v>-289997</v>
      </c>
      <c r="G68" s="11">
        <v>0</v>
      </c>
      <c r="H68" s="11">
        <v>-289997</v>
      </c>
      <c r="I68" s="11">
        <v>-289997</v>
      </c>
      <c r="J68" s="11">
        <v>0</v>
      </c>
      <c r="K68" s="11">
        <f>F68-I68-J68</f>
        <v>0</v>
      </c>
    </row>
    <row r="69" spans="1:11" s="6" customFormat="1" ht="22.5" x14ac:dyDescent="0.25">
      <c r="A69" s="10" t="s">
        <v>191</v>
      </c>
      <c r="B69" s="10" t="s">
        <v>192</v>
      </c>
      <c r="C69" s="10" t="s">
        <v>193</v>
      </c>
      <c r="D69" s="11">
        <v>4510400</v>
      </c>
      <c r="E69" s="11">
        <v>3700400</v>
      </c>
      <c r="F69" s="11">
        <f>G69+H69</f>
        <v>2379483</v>
      </c>
      <c r="G69" s="11">
        <v>0</v>
      </c>
      <c r="H69" s="11">
        <v>2379483</v>
      </c>
      <c r="I69" s="11">
        <v>2379483</v>
      </c>
      <c r="J69" s="11">
        <v>0</v>
      </c>
      <c r="K69" s="11">
        <f>F69-I69-J69</f>
        <v>0</v>
      </c>
    </row>
    <row r="70" spans="1:11" s="6" customFormat="1" ht="54" x14ac:dyDescent="0.25">
      <c r="A70" s="10" t="s">
        <v>194</v>
      </c>
      <c r="B70" s="10" t="s">
        <v>195</v>
      </c>
      <c r="C70" s="10" t="s">
        <v>196</v>
      </c>
      <c r="D70" s="11">
        <v>7600</v>
      </c>
      <c r="E70" s="11">
        <v>7600</v>
      </c>
      <c r="F70" s="11">
        <f>G70+H70</f>
        <v>7585</v>
      </c>
      <c r="G70" s="11">
        <v>0</v>
      </c>
      <c r="H70" s="11">
        <v>7585</v>
      </c>
      <c r="I70" s="11">
        <v>7585</v>
      </c>
      <c r="J70" s="11">
        <v>0</v>
      </c>
      <c r="K70" s="11">
        <f>F70-I70-J70</f>
        <v>0</v>
      </c>
    </row>
    <row r="71" spans="1:11" s="6" customFormat="1" ht="33" x14ac:dyDescent="0.25">
      <c r="A71" s="10" t="s">
        <v>197</v>
      </c>
      <c r="B71" s="10" t="s">
        <v>198</v>
      </c>
      <c r="C71" s="10" t="s">
        <v>199</v>
      </c>
      <c r="D71" s="11">
        <f>+D72+D73</f>
        <v>1055000</v>
      </c>
      <c r="E71" s="11">
        <f>+E72+E73</f>
        <v>960000</v>
      </c>
      <c r="F71" s="11">
        <f>G71+H71</f>
        <v>19437</v>
      </c>
      <c r="G71" s="11">
        <f>+G72+G73</f>
        <v>0</v>
      </c>
      <c r="H71" s="11">
        <f>+H72+H73</f>
        <v>19437</v>
      </c>
      <c r="I71" s="11">
        <f>+I72+I73</f>
        <v>19437</v>
      </c>
      <c r="J71" s="11">
        <f>+J72+J73</f>
        <v>0</v>
      </c>
      <c r="K71" s="11">
        <f>F71-I71-J71</f>
        <v>0</v>
      </c>
    </row>
    <row r="72" spans="1:11" s="6" customFormat="1" ht="22.5" x14ac:dyDescent="0.25">
      <c r="A72" s="10" t="s">
        <v>200</v>
      </c>
      <c r="B72" s="10" t="s">
        <v>201</v>
      </c>
      <c r="C72" s="10" t="s">
        <v>202</v>
      </c>
      <c r="D72" s="11">
        <v>1055000</v>
      </c>
      <c r="E72" s="11">
        <v>960000</v>
      </c>
      <c r="F72" s="11">
        <f>G72+H72</f>
        <v>0</v>
      </c>
      <c r="G72" s="11">
        <v>0</v>
      </c>
      <c r="H72" s="11">
        <v>0</v>
      </c>
      <c r="I72" s="11">
        <v>0</v>
      </c>
      <c r="J72" s="11">
        <v>0</v>
      </c>
      <c r="K72" s="11">
        <f>F72-I72-J72</f>
        <v>0</v>
      </c>
    </row>
    <row r="73" spans="1:11" s="6" customFormat="1" ht="43.5" x14ac:dyDescent="0.25">
      <c r="A73" s="10" t="s">
        <v>203</v>
      </c>
      <c r="B73" s="10" t="s">
        <v>204</v>
      </c>
      <c r="C73" s="10" t="s">
        <v>205</v>
      </c>
      <c r="D73" s="11">
        <v>0</v>
      </c>
      <c r="E73" s="11">
        <v>0</v>
      </c>
      <c r="F73" s="11">
        <f>G73+H73</f>
        <v>19437</v>
      </c>
      <c r="G73" s="11">
        <v>0</v>
      </c>
      <c r="H73" s="11">
        <v>19437</v>
      </c>
      <c r="I73" s="11">
        <v>19437</v>
      </c>
      <c r="J73" s="11">
        <v>0</v>
      </c>
      <c r="K73" s="11">
        <f>F73-I73-J73</f>
        <v>0</v>
      </c>
    </row>
    <row r="74" spans="1:11" s="6" customFormat="1" ht="33" x14ac:dyDescent="0.25">
      <c r="A74" s="10" t="s">
        <v>206</v>
      </c>
      <c r="B74" s="10" t="s">
        <v>207</v>
      </c>
      <c r="C74" s="10" t="s">
        <v>208</v>
      </c>
      <c r="D74" s="11">
        <f>D75+D78+D80</f>
        <v>760600</v>
      </c>
      <c r="E74" s="11">
        <f>E75+E78+E80</f>
        <v>760600</v>
      </c>
      <c r="F74" s="11">
        <f>G74+H74</f>
        <v>759602</v>
      </c>
      <c r="G74" s="11">
        <f>G75+G78+G80</f>
        <v>0</v>
      </c>
      <c r="H74" s="11">
        <f>H75+H78+H80</f>
        <v>759602</v>
      </c>
      <c r="I74" s="11">
        <f>I75+I78+I80</f>
        <v>759602</v>
      </c>
      <c r="J74" s="11">
        <f>J75+J78+J80</f>
        <v>0</v>
      </c>
      <c r="K74" s="11">
        <f>F74-I74-J74</f>
        <v>0</v>
      </c>
    </row>
    <row r="75" spans="1:11" s="6" customFormat="1" ht="22.5" x14ac:dyDescent="0.25">
      <c r="A75" s="10" t="s">
        <v>209</v>
      </c>
      <c r="B75" s="10" t="s">
        <v>210</v>
      </c>
      <c r="C75" s="10" t="s">
        <v>211</v>
      </c>
      <c r="D75" s="11">
        <f>+D76+D77</f>
        <v>674600</v>
      </c>
      <c r="E75" s="11">
        <f>+E76+E77</f>
        <v>674600</v>
      </c>
      <c r="F75" s="11">
        <f>G75+H75</f>
        <v>674031</v>
      </c>
      <c r="G75" s="11">
        <f>+G76+G77</f>
        <v>0</v>
      </c>
      <c r="H75" s="11">
        <f>+H76+H77</f>
        <v>674031</v>
      </c>
      <c r="I75" s="11">
        <f>+I76+I77</f>
        <v>674031</v>
      </c>
      <c r="J75" s="11">
        <f>+J76+J77</f>
        <v>0</v>
      </c>
      <c r="K75" s="11">
        <f>F75-I75-J75</f>
        <v>0</v>
      </c>
    </row>
    <row r="76" spans="1:11" s="6" customFormat="1" ht="22.5" x14ac:dyDescent="0.25">
      <c r="A76" s="10" t="s">
        <v>212</v>
      </c>
      <c r="B76" s="10" t="s">
        <v>213</v>
      </c>
      <c r="C76" s="10" t="s">
        <v>214</v>
      </c>
      <c r="D76" s="11">
        <v>49600</v>
      </c>
      <c r="E76" s="11">
        <v>49600</v>
      </c>
      <c r="F76" s="11">
        <f>G76+H76</f>
        <v>49595</v>
      </c>
      <c r="G76" s="11">
        <v>0</v>
      </c>
      <c r="H76" s="11">
        <v>49595</v>
      </c>
      <c r="I76" s="11">
        <v>49595</v>
      </c>
      <c r="J76" s="11">
        <v>0</v>
      </c>
      <c r="K76" s="11">
        <f>F76-I76-J76</f>
        <v>0</v>
      </c>
    </row>
    <row r="77" spans="1:11" s="6" customFormat="1" x14ac:dyDescent="0.25">
      <c r="A77" s="10" t="s">
        <v>215</v>
      </c>
      <c r="B77" s="10" t="s">
        <v>216</v>
      </c>
      <c r="C77" s="10" t="s">
        <v>217</v>
      </c>
      <c r="D77" s="11">
        <v>625000</v>
      </c>
      <c r="E77" s="11">
        <v>625000</v>
      </c>
      <c r="F77" s="11">
        <f>G77+H77</f>
        <v>624436</v>
      </c>
      <c r="G77" s="11">
        <v>0</v>
      </c>
      <c r="H77" s="11">
        <v>624436</v>
      </c>
      <c r="I77" s="11">
        <v>624436</v>
      </c>
      <c r="J77" s="11">
        <v>0</v>
      </c>
      <c r="K77" s="11">
        <f>F77-I77-J77</f>
        <v>0</v>
      </c>
    </row>
    <row r="78" spans="1:11" s="6" customFormat="1" x14ac:dyDescent="0.25">
      <c r="A78" s="10" t="s">
        <v>218</v>
      </c>
      <c r="B78" s="10" t="s">
        <v>219</v>
      </c>
      <c r="C78" s="10" t="s">
        <v>220</v>
      </c>
      <c r="D78" s="11">
        <f>+D79</f>
        <v>81000</v>
      </c>
      <c r="E78" s="11">
        <f>+E79</f>
        <v>81000</v>
      </c>
      <c r="F78" s="11">
        <f>G78+H78</f>
        <v>80631</v>
      </c>
      <c r="G78" s="11">
        <f>+G79</f>
        <v>0</v>
      </c>
      <c r="H78" s="11">
        <f>+H79</f>
        <v>80631</v>
      </c>
      <c r="I78" s="11">
        <f>+I79</f>
        <v>80631</v>
      </c>
      <c r="J78" s="11">
        <f>+J79</f>
        <v>0</v>
      </c>
      <c r="K78" s="11">
        <f>F78-I78-J78</f>
        <v>0</v>
      </c>
    </row>
    <row r="79" spans="1:11" s="6" customFormat="1" x14ac:dyDescent="0.25">
      <c r="A79" s="10" t="s">
        <v>221</v>
      </c>
      <c r="B79" s="10" t="s">
        <v>216</v>
      </c>
      <c r="C79" s="10" t="s">
        <v>222</v>
      </c>
      <c r="D79" s="11">
        <v>81000</v>
      </c>
      <c r="E79" s="11">
        <v>81000</v>
      </c>
      <c r="F79" s="11">
        <f>G79+H79</f>
        <v>80631</v>
      </c>
      <c r="G79" s="11">
        <v>0</v>
      </c>
      <c r="H79" s="11">
        <v>80631</v>
      </c>
      <c r="I79" s="11">
        <v>80631</v>
      </c>
      <c r="J79" s="11">
        <v>0</v>
      </c>
      <c r="K79" s="11">
        <f>F79-I79-J79</f>
        <v>0</v>
      </c>
    </row>
    <row r="80" spans="1:11" s="6" customFormat="1" x14ac:dyDescent="0.25">
      <c r="A80" s="10" t="s">
        <v>223</v>
      </c>
      <c r="B80" s="10" t="s">
        <v>224</v>
      </c>
      <c r="C80" s="10" t="s">
        <v>225</v>
      </c>
      <c r="D80" s="11">
        <f>D81+D82</f>
        <v>5000</v>
      </c>
      <c r="E80" s="11">
        <f>E81+E82</f>
        <v>5000</v>
      </c>
      <c r="F80" s="11">
        <f>G80+H80</f>
        <v>4940</v>
      </c>
      <c r="G80" s="11">
        <f>G81+G82</f>
        <v>0</v>
      </c>
      <c r="H80" s="11">
        <f>H81+H82</f>
        <v>4940</v>
      </c>
      <c r="I80" s="11">
        <f>I81+I82</f>
        <v>4940</v>
      </c>
      <c r="J80" s="11">
        <f>J81+J82</f>
        <v>0</v>
      </c>
      <c r="K80" s="11">
        <f>F80-I80-J80</f>
        <v>0</v>
      </c>
    </row>
    <row r="81" spans="1:12" s="6" customFormat="1" ht="22.5" x14ac:dyDescent="0.25">
      <c r="A81" s="10" t="s">
        <v>226</v>
      </c>
      <c r="B81" s="10" t="s">
        <v>227</v>
      </c>
      <c r="C81" s="10" t="s">
        <v>228</v>
      </c>
      <c r="D81" s="11">
        <v>5000</v>
      </c>
      <c r="E81" s="11">
        <v>5000</v>
      </c>
      <c r="F81" s="11">
        <f>G81+H81</f>
        <v>0</v>
      </c>
      <c r="G81" s="11">
        <v>0</v>
      </c>
      <c r="H81" s="11">
        <v>0</v>
      </c>
      <c r="I81" s="11">
        <v>0</v>
      </c>
      <c r="J81" s="11">
        <v>0</v>
      </c>
      <c r="K81" s="11">
        <f>F81-I81-J81</f>
        <v>0</v>
      </c>
    </row>
    <row r="82" spans="1:12" s="6" customFormat="1" x14ac:dyDescent="0.25">
      <c r="A82" s="10" t="s">
        <v>229</v>
      </c>
      <c r="B82" s="10" t="s">
        <v>216</v>
      </c>
      <c r="C82" s="10" t="s">
        <v>230</v>
      </c>
      <c r="D82" s="11">
        <v>0</v>
      </c>
      <c r="E82" s="11">
        <v>0</v>
      </c>
      <c r="F82" s="11">
        <f>G82+H82</f>
        <v>4940</v>
      </c>
      <c r="G82" s="11">
        <v>0</v>
      </c>
      <c r="H82" s="11">
        <v>4940</v>
      </c>
      <c r="I82" s="11">
        <v>4940</v>
      </c>
      <c r="J82" s="11">
        <v>0</v>
      </c>
      <c r="K82" s="11">
        <f>F82-I82-J82</f>
        <v>0</v>
      </c>
    </row>
    <row r="83" spans="1:12" s="6" customFormat="1" x14ac:dyDescent="0.25">
      <c r="A83" s="8"/>
      <c r="B83" s="8"/>
      <c r="C83" s="8"/>
      <c r="D83" s="9"/>
      <c r="E83" s="9"/>
      <c r="F83" s="9"/>
      <c r="G83" s="9"/>
      <c r="H83" s="9"/>
      <c r="I83" s="9"/>
      <c r="J83" s="9"/>
      <c r="K83" s="9"/>
    </row>
    <row r="84" spans="1:12" x14ac:dyDescent="0.25">
      <c r="A84" s="13" t="s">
        <v>231</v>
      </c>
      <c r="B84" s="13"/>
      <c r="C84" s="13"/>
      <c r="D84" s="13"/>
      <c r="E84" s="13" t="s">
        <v>233</v>
      </c>
      <c r="F84" s="13"/>
      <c r="G84" s="13"/>
      <c r="H84" s="13"/>
      <c r="I84" s="13" t="s">
        <v>234</v>
      </c>
      <c r="J84" s="13"/>
      <c r="K84" s="13"/>
      <c r="L84" s="13"/>
    </row>
    <row r="85" spans="1:12" x14ac:dyDescent="0.25">
      <c r="A85" s="3" t="s">
        <v>232</v>
      </c>
      <c r="B85" s="3"/>
      <c r="C85" s="3"/>
      <c r="D85" s="3"/>
      <c r="E85" s="3"/>
      <c r="F85" s="3"/>
      <c r="G85" s="3"/>
      <c r="H85" s="3"/>
      <c r="I85" s="3" t="s">
        <v>235</v>
      </c>
      <c r="J85" s="3"/>
      <c r="K85" s="3"/>
      <c r="L85" s="3"/>
    </row>
    <row r="167" spans="1:20" x14ac:dyDescent="0.25">
      <c r="A167" s="12"/>
      <c r="B167" s="12"/>
      <c r="C167" s="12"/>
      <c r="D167" s="12"/>
      <c r="I167" s="12"/>
      <c r="J167" s="12"/>
      <c r="K167" s="12"/>
      <c r="L167" s="12"/>
      <c r="Q167" s="12"/>
      <c r="R167" s="12"/>
      <c r="S167" s="12"/>
      <c r="T167" s="12"/>
    </row>
  </sheetData>
  <mergeCells count="23">
    <mergeCell ref="A84:D84"/>
    <mergeCell ref="A85:D85"/>
    <mergeCell ref="E84:H84"/>
    <mergeCell ref="E85:H85"/>
    <mergeCell ref="I84:L84"/>
    <mergeCell ref="I85:L85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236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237</v>
      </c>
      <c r="C12" s="10" t="s">
        <v>22</v>
      </c>
      <c r="D12" s="11">
        <f>D13+D59</f>
        <v>8793320</v>
      </c>
      <c r="E12" s="11">
        <f>E13+E59</f>
        <v>4689520</v>
      </c>
      <c r="F12" s="11">
        <f>G12+H12</f>
        <v>6307240</v>
      </c>
      <c r="G12" s="11">
        <f>G13+G59</f>
        <v>2127088</v>
      </c>
      <c r="H12" s="11">
        <f>H13+H59</f>
        <v>4180152</v>
      </c>
      <c r="I12" s="11">
        <f>I13+I59</f>
        <v>3880050</v>
      </c>
      <c r="J12" s="11">
        <f>J13+J59</f>
        <v>26966</v>
      </c>
      <c r="K12" s="11">
        <f>F12-I12-J12</f>
        <v>2400224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D14+D46</f>
        <v>8248220</v>
      </c>
      <c r="E13" s="11">
        <f>E14+E46</f>
        <v>4594220</v>
      </c>
      <c r="F13" s="11">
        <f>G13+H13</f>
        <v>6193883</v>
      </c>
      <c r="G13" s="11">
        <f>G14+G46</f>
        <v>2127088</v>
      </c>
      <c r="H13" s="11">
        <f>H14+H46</f>
        <v>4066795</v>
      </c>
      <c r="I13" s="11">
        <f>I14+I46</f>
        <v>3766693</v>
      </c>
      <c r="J13" s="11">
        <f>J14+J46</f>
        <v>26966</v>
      </c>
      <c r="K13" s="11">
        <f>F13-I13-J13</f>
        <v>2400224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D15+D23+D34+D43</f>
        <v>8811000</v>
      </c>
      <c r="E14" s="11">
        <f>E15+E23+E34+E43</f>
        <v>5513000</v>
      </c>
      <c r="F14" s="11">
        <f>G14+H14</f>
        <v>6152636</v>
      </c>
      <c r="G14" s="11">
        <f>G15+G23+G34+G43</f>
        <v>1275235</v>
      </c>
      <c r="H14" s="11">
        <f>H15+H23+H34+H43</f>
        <v>4877401</v>
      </c>
      <c r="I14" s="11">
        <f>I15+I23+I34+I43</f>
        <v>4735659</v>
      </c>
      <c r="J14" s="11">
        <f>J15+J23+J34+J43</f>
        <v>26966</v>
      </c>
      <c r="K14" s="11">
        <f>F14-I14-J14</f>
        <v>1390011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2665000</v>
      </c>
      <c r="E15" s="11">
        <f>+E16</f>
        <v>2234000</v>
      </c>
      <c r="F15" s="11">
        <f>G15+H15</f>
        <v>1439907</v>
      </c>
      <c r="G15" s="11">
        <f>+G16</f>
        <v>0</v>
      </c>
      <c r="H15" s="11">
        <f>+H16</f>
        <v>1439907</v>
      </c>
      <c r="I15" s="11">
        <f>+I16</f>
        <v>1439907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238</v>
      </c>
      <c r="B16" s="10" t="s">
        <v>36</v>
      </c>
      <c r="C16" s="10" t="s">
        <v>37</v>
      </c>
      <c r="D16" s="11">
        <f>D17+D19</f>
        <v>2665000</v>
      </c>
      <c r="E16" s="11">
        <f>E17+E19</f>
        <v>2234000</v>
      </c>
      <c r="F16" s="11">
        <f>G16+H16</f>
        <v>1439907</v>
      </c>
      <c r="G16" s="11">
        <f>G17+G19</f>
        <v>0</v>
      </c>
      <c r="H16" s="11">
        <f>H17+H19</f>
        <v>1439907</v>
      </c>
      <c r="I16" s="11">
        <f>I17+I19</f>
        <v>1439907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0</v>
      </c>
      <c r="E17" s="11">
        <f>+E18</f>
        <v>0</v>
      </c>
      <c r="F17" s="11">
        <f>G17+H17</f>
        <v>7523</v>
      </c>
      <c r="G17" s="11">
        <f>+G18</f>
        <v>0</v>
      </c>
      <c r="H17" s="11">
        <f>+H18</f>
        <v>7523</v>
      </c>
      <c r="I17" s="11">
        <f>+I18</f>
        <v>7523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239</v>
      </c>
      <c r="B18" s="10" t="s">
        <v>42</v>
      </c>
      <c r="C18" s="10" t="s">
        <v>43</v>
      </c>
      <c r="D18" s="11">
        <v>0</v>
      </c>
      <c r="E18" s="11">
        <v>0</v>
      </c>
      <c r="F18" s="11">
        <f>G18+H18</f>
        <v>7523</v>
      </c>
      <c r="G18" s="11">
        <v>0</v>
      </c>
      <c r="H18" s="11">
        <v>7523</v>
      </c>
      <c r="I18" s="11">
        <v>7523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D20+D21+D22</f>
        <v>2665000</v>
      </c>
      <c r="E19" s="11">
        <f>E20+E21+E22</f>
        <v>2234000</v>
      </c>
      <c r="F19" s="11">
        <f>G19+H19</f>
        <v>1432384</v>
      </c>
      <c r="G19" s="11">
        <f>G20+G21+G22</f>
        <v>0</v>
      </c>
      <c r="H19" s="11">
        <f>H20+H21+H22</f>
        <v>1432384</v>
      </c>
      <c r="I19" s="11">
        <f>I20+I21+I22</f>
        <v>1432384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438000</v>
      </c>
      <c r="E20" s="11">
        <v>220000</v>
      </c>
      <c r="F20" s="11">
        <f>G20+H20</f>
        <v>225796</v>
      </c>
      <c r="G20" s="11">
        <v>0</v>
      </c>
      <c r="H20" s="11">
        <v>225796</v>
      </c>
      <c r="I20" s="11">
        <v>225796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427000</v>
      </c>
      <c r="E21" s="11">
        <v>214000</v>
      </c>
      <c r="F21" s="11">
        <f>G21+H21</f>
        <v>209725</v>
      </c>
      <c r="G21" s="11">
        <v>0</v>
      </c>
      <c r="H21" s="11">
        <v>209725</v>
      </c>
      <c r="I21" s="11">
        <v>209725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54</v>
      </c>
      <c r="C22" s="10" t="s">
        <v>55</v>
      </c>
      <c r="D22" s="11">
        <v>1800000</v>
      </c>
      <c r="E22" s="11">
        <v>1800000</v>
      </c>
      <c r="F22" s="11">
        <f>G22+H22</f>
        <v>996863</v>
      </c>
      <c r="G22" s="11">
        <v>0</v>
      </c>
      <c r="H22" s="11">
        <v>996863</v>
      </c>
      <c r="I22" s="11">
        <v>996863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240</v>
      </c>
      <c r="B23" s="10" t="s">
        <v>57</v>
      </c>
      <c r="C23" s="10" t="s">
        <v>58</v>
      </c>
      <c r="D23" s="11">
        <f>D24</f>
        <v>518000</v>
      </c>
      <c r="E23" s="11">
        <f>E24</f>
        <v>344000</v>
      </c>
      <c r="F23" s="11">
        <f>G23+H23</f>
        <v>1482914</v>
      </c>
      <c r="G23" s="11">
        <f>G24</f>
        <v>1071239</v>
      </c>
      <c r="H23" s="11">
        <f>H24</f>
        <v>411675</v>
      </c>
      <c r="I23" s="11">
        <f>I24</f>
        <v>355704</v>
      </c>
      <c r="J23" s="11">
        <f>J24</f>
        <v>26966</v>
      </c>
      <c r="K23" s="11">
        <f>F23-I23-J23</f>
        <v>1100244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D25+D28+D32+D33</f>
        <v>518000</v>
      </c>
      <c r="E24" s="11">
        <f>E25+E28+E32+E33</f>
        <v>344000</v>
      </c>
      <c r="F24" s="11">
        <f>G24+H24</f>
        <v>1482914</v>
      </c>
      <c r="G24" s="11">
        <f>G25+G28+G32+G33</f>
        <v>1071239</v>
      </c>
      <c r="H24" s="11">
        <f>H25+H28+H32+H33</f>
        <v>411675</v>
      </c>
      <c r="I24" s="11">
        <f>I25+I28+I32+I33</f>
        <v>355704</v>
      </c>
      <c r="J24" s="11">
        <f>J25+J28+J32+J33</f>
        <v>26966</v>
      </c>
      <c r="K24" s="11">
        <f>F24-I24-J24</f>
        <v>1100244</v>
      </c>
    </row>
    <row r="25" spans="1:11" s="6" customFormat="1" ht="22.5" x14ac:dyDescent="0.25">
      <c r="A25" s="10" t="s">
        <v>59</v>
      </c>
      <c r="B25" s="10" t="s">
        <v>63</v>
      </c>
      <c r="C25" s="10" t="s">
        <v>64</v>
      </c>
      <c r="D25" s="11">
        <f>D26+D27</f>
        <v>57000</v>
      </c>
      <c r="E25" s="11">
        <f>E26+E27</f>
        <v>40000</v>
      </c>
      <c r="F25" s="11">
        <f>G25+H25</f>
        <v>127194</v>
      </c>
      <c r="G25" s="11">
        <f>G26+G27</f>
        <v>62639</v>
      </c>
      <c r="H25" s="11">
        <f>H26+H27</f>
        <v>64555</v>
      </c>
      <c r="I25" s="11">
        <f>I26+I27</f>
        <v>47973</v>
      </c>
      <c r="J25" s="11">
        <f>J26+J27</f>
        <v>0</v>
      </c>
      <c r="K25" s="11">
        <f>F25-I25-J25</f>
        <v>79221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40000</v>
      </c>
      <c r="E26" s="11">
        <v>30000</v>
      </c>
      <c r="F26" s="11">
        <f>G26+H26</f>
        <v>98819</v>
      </c>
      <c r="G26" s="11">
        <v>58822</v>
      </c>
      <c r="H26" s="11">
        <v>39997</v>
      </c>
      <c r="I26" s="11">
        <v>29037</v>
      </c>
      <c r="J26" s="11">
        <v>0</v>
      </c>
      <c r="K26" s="11">
        <f>F26-I26-J26</f>
        <v>69782</v>
      </c>
    </row>
    <row r="27" spans="1:11" s="6" customFormat="1" x14ac:dyDescent="0.25">
      <c r="A27" s="10" t="s">
        <v>65</v>
      </c>
      <c r="B27" s="10" t="s">
        <v>69</v>
      </c>
      <c r="C27" s="10" t="s">
        <v>70</v>
      </c>
      <c r="D27" s="11">
        <v>17000</v>
      </c>
      <c r="E27" s="11">
        <v>10000</v>
      </c>
      <c r="F27" s="11">
        <f>G27+H27</f>
        <v>28375</v>
      </c>
      <c r="G27" s="11">
        <v>3817</v>
      </c>
      <c r="H27" s="11">
        <v>24558</v>
      </c>
      <c r="I27" s="11">
        <v>18936</v>
      </c>
      <c r="J27" s="11">
        <v>0</v>
      </c>
      <c r="K27" s="11">
        <f>F27-I27-J27</f>
        <v>9439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f>D29+D30+D31</f>
        <v>398000</v>
      </c>
      <c r="E28" s="11">
        <f>E29+E30+E31</f>
        <v>269000</v>
      </c>
      <c r="F28" s="11">
        <f>G28+H28</f>
        <v>1238569</v>
      </c>
      <c r="G28" s="11">
        <f>G29+G30+G31</f>
        <v>895834</v>
      </c>
      <c r="H28" s="11">
        <f>H29+H30+H31</f>
        <v>342735</v>
      </c>
      <c r="I28" s="11">
        <f>I29+I30+I31</f>
        <v>254217</v>
      </c>
      <c r="J28" s="11">
        <f>J29+J30+J31</f>
        <v>0</v>
      </c>
      <c r="K28" s="11">
        <f>F28-I28-J28</f>
        <v>984352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83000</v>
      </c>
      <c r="E29" s="11">
        <v>56000</v>
      </c>
      <c r="F29" s="11">
        <f>G29+H29</f>
        <v>306297</v>
      </c>
      <c r="G29" s="11">
        <v>215035</v>
      </c>
      <c r="H29" s="11">
        <v>91262</v>
      </c>
      <c r="I29" s="11">
        <v>58600</v>
      </c>
      <c r="J29" s="11">
        <v>0</v>
      </c>
      <c r="K29" s="11">
        <f>F29-I29-J29</f>
        <v>247697</v>
      </c>
    </row>
    <row r="30" spans="1:11" s="6" customFormat="1" ht="22.5" x14ac:dyDescent="0.25">
      <c r="A30" s="10" t="s">
        <v>74</v>
      </c>
      <c r="B30" s="10" t="s">
        <v>78</v>
      </c>
      <c r="C30" s="10" t="s">
        <v>79</v>
      </c>
      <c r="D30" s="11">
        <v>5000</v>
      </c>
      <c r="E30" s="11">
        <v>3000</v>
      </c>
      <c r="F30" s="11">
        <f>G30+H30</f>
        <v>48477</v>
      </c>
      <c r="G30" s="11">
        <v>27046</v>
      </c>
      <c r="H30" s="11">
        <v>21431</v>
      </c>
      <c r="I30" s="11">
        <v>3290</v>
      </c>
      <c r="J30" s="11">
        <v>0</v>
      </c>
      <c r="K30" s="11">
        <f>F30-I30-J30</f>
        <v>45187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310000</v>
      </c>
      <c r="E31" s="11">
        <v>210000</v>
      </c>
      <c r="F31" s="11">
        <f>G31+H31</f>
        <v>883795</v>
      </c>
      <c r="G31" s="11">
        <v>653753</v>
      </c>
      <c r="H31" s="11">
        <v>230042</v>
      </c>
      <c r="I31" s="11">
        <v>192327</v>
      </c>
      <c r="J31" s="11">
        <v>0</v>
      </c>
      <c r="K31" s="11">
        <f>F31-I31-J31</f>
        <v>691468</v>
      </c>
    </row>
    <row r="32" spans="1:11" s="6" customFormat="1" x14ac:dyDescent="0.25">
      <c r="A32" s="10" t="s">
        <v>80</v>
      </c>
      <c r="B32" s="10" t="s">
        <v>84</v>
      </c>
      <c r="C32" s="10" t="s">
        <v>85</v>
      </c>
      <c r="D32" s="11">
        <v>18000</v>
      </c>
      <c r="E32" s="11">
        <v>10000</v>
      </c>
      <c r="F32" s="11">
        <f>G32+H32</f>
        <v>5454</v>
      </c>
      <c r="G32" s="11">
        <v>1069</v>
      </c>
      <c r="H32" s="11">
        <v>4385</v>
      </c>
      <c r="I32" s="11">
        <v>4431</v>
      </c>
      <c r="J32" s="11">
        <v>0</v>
      </c>
      <c r="K32" s="11">
        <f>F32-I32-J32</f>
        <v>1023</v>
      </c>
    </row>
    <row r="33" spans="1:11" s="6" customFormat="1" x14ac:dyDescent="0.25">
      <c r="A33" s="10" t="s">
        <v>83</v>
      </c>
      <c r="B33" s="10" t="s">
        <v>87</v>
      </c>
      <c r="C33" s="10" t="s">
        <v>88</v>
      </c>
      <c r="D33" s="11">
        <v>45000</v>
      </c>
      <c r="E33" s="11">
        <v>25000</v>
      </c>
      <c r="F33" s="11">
        <f>G33+H33</f>
        <v>111697</v>
      </c>
      <c r="G33" s="11">
        <v>111697</v>
      </c>
      <c r="H33" s="11">
        <v>0</v>
      </c>
      <c r="I33" s="11">
        <v>49083</v>
      </c>
      <c r="J33" s="11">
        <v>26966</v>
      </c>
      <c r="K33" s="11">
        <f>F33-I33-J33</f>
        <v>35648</v>
      </c>
    </row>
    <row r="34" spans="1:11" s="6" customFormat="1" ht="22.5" x14ac:dyDescent="0.25">
      <c r="A34" s="10" t="s">
        <v>86</v>
      </c>
      <c r="B34" s="10" t="s">
        <v>90</v>
      </c>
      <c r="C34" s="10" t="s">
        <v>91</v>
      </c>
      <c r="D34" s="11">
        <f>D35+D39</f>
        <v>5568000</v>
      </c>
      <c r="E34" s="11">
        <f>E35+E39</f>
        <v>2905000</v>
      </c>
      <c r="F34" s="11">
        <f>G34+H34</f>
        <v>3192440</v>
      </c>
      <c r="G34" s="11">
        <f>G35+G39</f>
        <v>193719</v>
      </c>
      <c r="H34" s="11">
        <f>H35+H39</f>
        <v>2998721</v>
      </c>
      <c r="I34" s="11">
        <f>I35+I39</f>
        <v>2915923</v>
      </c>
      <c r="J34" s="11">
        <f>J35+J39</f>
        <v>0</v>
      </c>
      <c r="K34" s="11">
        <f>F34-I34-J34</f>
        <v>276517</v>
      </c>
    </row>
    <row r="35" spans="1:11" s="6" customFormat="1" ht="22.5" x14ac:dyDescent="0.25">
      <c r="A35" s="10" t="s">
        <v>89</v>
      </c>
      <c r="B35" s="10" t="s">
        <v>93</v>
      </c>
      <c r="C35" s="10" t="s">
        <v>94</v>
      </c>
      <c r="D35" s="11">
        <f>+D36+D37+D38</f>
        <v>5440000</v>
      </c>
      <c r="E35" s="11">
        <f>+E36+E37+E38</f>
        <v>2841000</v>
      </c>
      <c r="F35" s="11">
        <f>G35+H35</f>
        <v>2841000</v>
      </c>
      <c r="G35" s="11">
        <f>+G36+G37+G38</f>
        <v>0</v>
      </c>
      <c r="H35" s="11">
        <f>+H36+H37+H38</f>
        <v>2841000</v>
      </c>
      <c r="I35" s="11">
        <f>+I36+I37+I38</f>
        <v>2841000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241</v>
      </c>
      <c r="B36" s="10" t="s">
        <v>96</v>
      </c>
      <c r="C36" s="10" t="s">
        <v>97</v>
      </c>
      <c r="D36" s="11">
        <v>3001000</v>
      </c>
      <c r="E36" s="11">
        <v>1586000</v>
      </c>
      <c r="F36" s="11">
        <f>G36+H36</f>
        <v>1586000</v>
      </c>
      <c r="G36" s="11">
        <v>0</v>
      </c>
      <c r="H36" s="11">
        <v>1586000</v>
      </c>
      <c r="I36" s="11">
        <v>1586000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242</v>
      </c>
      <c r="B37" s="10" t="s">
        <v>99</v>
      </c>
      <c r="C37" s="10" t="s">
        <v>100</v>
      </c>
      <c r="D37" s="11">
        <v>40000</v>
      </c>
      <c r="E37" s="11">
        <v>21000</v>
      </c>
      <c r="F37" s="11">
        <f>G37+H37</f>
        <v>21000</v>
      </c>
      <c r="G37" s="11">
        <v>0</v>
      </c>
      <c r="H37" s="11">
        <v>21000</v>
      </c>
      <c r="I37" s="11">
        <v>21000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102</v>
      </c>
      <c r="C38" s="10" t="s">
        <v>103</v>
      </c>
      <c r="D38" s="11">
        <v>2399000</v>
      </c>
      <c r="E38" s="11">
        <v>1234000</v>
      </c>
      <c r="F38" s="11">
        <f>G38+H38</f>
        <v>1234000</v>
      </c>
      <c r="G38" s="11">
        <v>0</v>
      </c>
      <c r="H38" s="11">
        <v>1234000</v>
      </c>
      <c r="I38" s="11">
        <v>1234000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243</v>
      </c>
      <c r="B39" s="10" t="s">
        <v>105</v>
      </c>
      <c r="C39" s="10" t="s">
        <v>106</v>
      </c>
      <c r="D39" s="11">
        <f>D40</f>
        <v>128000</v>
      </c>
      <c r="E39" s="11">
        <f>E40</f>
        <v>64000</v>
      </c>
      <c r="F39" s="11">
        <f>G39+H39</f>
        <v>351440</v>
      </c>
      <c r="G39" s="11">
        <f>G40</f>
        <v>193719</v>
      </c>
      <c r="H39" s="11">
        <f>H40</f>
        <v>157721</v>
      </c>
      <c r="I39" s="11">
        <f>I40</f>
        <v>74923</v>
      </c>
      <c r="J39" s="11">
        <f>J40</f>
        <v>0</v>
      </c>
      <c r="K39" s="11">
        <f>F39-I39-J39</f>
        <v>276517</v>
      </c>
    </row>
    <row r="40" spans="1:11" s="6" customFormat="1" ht="22.5" x14ac:dyDescent="0.25">
      <c r="A40" s="10" t="s">
        <v>244</v>
      </c>
      <c r="B40" s="10" t="s">
        <v>108</v>
      </c>
      <c r="C40" s="10" t="s">
        <v>109</v>
      </c>
      <c r="D40" s="11">
        <f>D41+D42</f>
        <v>128000</v>
      </c>
      <c r="E40" s="11">
        <f>E41+E42</f>
        <v>64000</v>
      </c>
      <c r="F40" s="11">
        <f>G40+H40</f>
        <v>351440</v>
      </c>
      <c r="G40" s="11">
        <f>G41+G42</f>
        <v>193719</v>
      </c>
      <c r="H40" s="11">
        <f>H41+H42</f>
        <v>157721</v>
      </c>
      <c r="I40" s="11">
        <f>I41+I42</f>
        <v>74923</v>
      </c>
      <c r="J40" s="11">
        <f>J41+J42</f>
        <v>0</v>
      </c>
      <c r="K40" s="11">
        <f>F40-I40-J40</f>
        <v>276517</v>
      </c>
    </row>
    <row r="41" spans="1:11" s="6" customFormat="1" ht="22.5" x14ac:dyDescent="0.25">
      <c r="A41" s="10" t="s">
        <v>104</v>
      </c>
      <c r="B41" s="10" t="s">
        <v>111</v>
      </c>
      <c r="C41" s="10" t="s">
        <v>112</v>
      </c>
      <c r="D41" s="11">
        <v>120000</v>
      </c>
      <c r="E41" s="11">
        <v>60000</v>
      </c>
      <c r="F41" s="11">
        <f>G41+H41</f>
        <v>289385</v>
      </c>
      <c r="G41" s="11">
        <v>157363</v>
      </c>
      <c r="H41" s="11">
        <v>132022</v>
      </c>
      <c r="I41" s="11">
        <v>68728</v>
      </c>
      <c r="J41" s="11">
        <v>0</v>
      </c>
      <c r="K41" s="11">
        <f>F41-I41-J41</f>
        <v>220657</v>
      </c>
    </row>
    <row r="42" spans="1:11" s="6" customFormat="1" ht="22.5" x14ac:dyDescent="0.25">
      <c r="A42" s="10" t="s">
        <v>107</v>
      </c>
      <c r="B42" s="10" t="s">
        <v>114</v>
      </c>
      <c r="C42" s="10" t="s">
        <v>115</v>
      </c>
      <c r="D42" s="11">
        <v>8000</v>
      </c>
      <c r="E42" s="11">
        <v>4000</v>
      </c>
      <c r="F42" s="11">
        <f>G42+H42</f>
        <v>62055</v>
      </c>
      <c r="G42" s="11">
        <v>36356</v>
      </c>
      <c r="H42" s="11">
        <v>25699</v>
      </c>
      <c r="I42" s="11">
        <v>6195</v>
      </c>
      <c r="J42" s="11">
        <v>0</v>
      </c>
      <c r="K42" s="11">
        <f>F42-I42-J42</f>
        <v>55860</v>
      </c>
    </row>
    <row r="43" spans="1:11" s="6" customFormat="1" ht="22.5" x14ac:dyDescent="0.25">
      <c r="A43" s="10" t="s">
        <v>245</v>
      </c>
      <c r="B43" s="10" t="s">
        <v>117</v>
      </c>
      <c r="C43" s="10" t="s">
        <v>118</v>
      </c>
      <c r="D43" s="11">
        <f>D44</f>
        <v>60000</v>
      </c>
      <c r="E43" s="11">
        <f>E44</f>
        <v>30000</v>
      </c>
      <c r="F43" s="11">
        <f>G43+H43</f>
        <v>37375</v>
      </c>
      <c r="G43" s="11">
        <f>G44</f>
        <v>10277</v>
      </c>
      <c r="H43" s="11">
        <f>H44</f>
        <v>27098</v>
      </c>
      <c r="I43" s="11">
        <f>I44</f>
        <v>24125</v>
      </c>
      <c r="J43" s="11">
        <f>J44</f>
        <v>0</v>
      </c>
      <c r="K43" s="11">
        <f>F43-I43-J43</f>
        <v>13250</v>
      </c>
    </row>
    <row r="44" spans="1:11" s="6" customFormat="1" x14ac:dyDescent="0.25">
      <c r="A44" s="10" t="s">
        <v>246</v>
      </c>
      <c r="B44" s="10" t="s">
        <v>120</v>
      </c>
      <c r="C44" s="10" t="s">
        <v>121</v>
      </c>
      <c r="D44" s="11">
        <f>D45</f>
        <v>60000</v>
      </c>
      <c r="E44" s="11">
        <f>E45</f>
        <v>30000</v>
      </c>
      <c r="F44" s="11">
        <f>G44+H44</f>
        <v>37375</v>
      </c>
      <c r="G44" s="11">
        <f>G45</f>
        <v>10277</v>
      </c>
      <c r="H44" s="11">
        <f>H45</f>
        <v>27098</v>
      </c>
      <c r="I44" s="11">
        <f>I45</f>
        <v>24125</v>
      </c>
      <c r="J44" s="11">
        <f>J45</f>
        <v>0</v>
      </c>
      <c r="K44" s="11">
        <f>F44-I44-J44</f>
        <v>13250</v>
      </c>
    </row>
    <row r="45" spans="1:11" s="6" customFormat="1" x14ac:dyDescent="0.25">
      <c r="A45" s="10" t="s">
        <v>116</v>
      </c>
      <c r="B45" s="10" t="s">
        <v>123</v>
      </c>
      <c r="C45" s="10" t="s">
        <v>124</v>
      </c>
      <c r="D45" s="11">
        <v>60000</v>
      </c>
      <c r="E45" s="11">
        <v>30000</v>
      </c>
      <c r="F45" s="11">
        <f>G45+H45</f>
        <v>37375</v>
      </c>
      <c r="G45" s="11">
        <v>10277</v>
      </c>
      <c r="H45" s="11">
        <v>27098</v>
      </c>
      <c r="I45" s="11">
        <v>24125</v>
      </c>
      <c r="J45" s="11">
        <v>0</v>
      </c>
      <c r="K45" s="11">
        <f>F45-I45-J45</f>
        <v>13250</v>
      </c>
    </row>
    <row r="46" spans="1:11" s="6" customFormat="1" x14ac:dyDescent="0.25">
      <c r="A46" s="10" t="s">
        <v>119</v>
      </c>
      <c r="B46" s="10" t="s">
        <v>126</v>
      </c>
      <c r="C46" s="10" t="s">
        <v>127</v>
      </c>
      <c r="D46" s="11">
        <f>D47+D51</f>
        <v>-562780</v>
      </c>
      <c r="E46" s="11">
        <f>E47+E51</f>
        <v>-918780</v>
      </c>
      <c r="F46" s="11">
        <f>G46+H46</f>
        <v>41247</v>
      </c>
      <c r="G46" s="11">
        <f>G47+G51</f>
        <v>851853</v>
      </c>
      <c r="H46" s="11">
        <f>H47+H51</f>
        <v>-810606</v>
      </c>
      <c r="I46" s="11">
        <f>I47+I51</f>
        <v>-968966</v>
      </c>
      <c r="J46" s="11">
        <f>J47+J51</f>
        <v>0</v>
      </c>
      <c r="K46" s="11">
        <f>F46-I46-J46</f>
        <v>1010213</v>
      </c>
    </row>
    <row r="47" spans="1:11" s="6" customFormat="1" ht="22.5" x14ac:dyDescent="0.25">
      <c r="A47" s="10" t="s">
        <v>122</v>
      </c>
      <c r="B47" s="10" t="s">
        <v>129</v>
      </c>
      <c r="C47" s="10" t="s">
        <v>130</v>
      </c>
      <c r="D47" s="11">
        <f>D48</f>
        <v>13700</v>
      </c>
      <c r="E47" s="11">
        <f>E48</f>
        <v>7700</v>
      </c>
      <c r="F47" s="11">
        <f>G47+H47</f>
        <v>18608</v>
      </c>
      <c r="G47" s="11">
        <f>G48</f>
        <v>1508</v>
      </c>
      <c r="H47" s="11">
        <f>H48</f>
        <v>17100</v>
      </c>
      <c r="I47" s="11">
        <f>I48</f>
        <v>11317</v>
      </c>
      <c r="J47" s="11">
        <f>J48</f>
        <v>0</v>
      </c>
      <c r="K47" s="11">
        <f>F47-I47-J47</f>
        <v>7291</v>
      </c>
    </row>
    <row r="48" spans="1:11" s="6" customFormat="1" ht="22.5" x14ac:dyDescent="0.25">
      <c r="A48" s="10" t="s">
        <v>125</v>
      </c>
      <c r="B48" s="10" t="s">
        <v>132</v>
      </c>
      <c r="C48" s="10" t="s">
        <v>133</v>
      </c>
      <c r="D48" s="11">
        <f>+D49</f>
        <v>13700</v>
      </c>
      <c r="E48" s="11">
        <f>+E49</f>
        <v>7700</v>
      </c>
      <c r="F48" s="11">
        <f>G48+H48</f>
        <v>18608</v>
      </c>
      <c r="G48" s="11">
        <f>+G49</f>
        <v>1508</v>
      </c>
      <c r="H48" s="11">
        <f>+H49</f>
        <v>17100</v>
      </c>
      <c r="I48" s="11">
        <f>+I49</f>
        <v>11317</v>
      </c>
      <c r="J48" s="11">
        <f>+J49</f>
        <v>0</v>
      </c>
      <c r="K48" s="11">
        <f>F48-I48-J48</f>
        <v>7291</v>
      </c>
    </row>
    <row r="49" spans="1:11" s="6" customFormat="1" x14ac:dyDescent="0.25">
      <c r="A49" s="10" t="s">
        <v>247</v>
      </c>
      <c r="B49" s="10" t="s">
        <v>135</v>
      </c>
      <c r="C49" s="10" t="s">
        <v>136</v>
      </c>
      <c r="D49" s="11">
        <f>+D50</f>
        <v>13700</v>
      </c>
      <c r="E49" s="11">
        <f>+E50</f>
        <v>7700</v>
      </c>
      <c r="F49" s="11">
        <f>G49+H49</f>
        <v>18608</v>
      </c>
      <c r="G49" s="11">
        <f>+G50</f>
        <v>1508</v>
      </c>
      <c r="H49" s="11">
        <f>+H50</f>
        <v>17100</v>
      </c>
      <c r="I49" s="11">
        <f>+I50</f>
        <v>11317</v>
      </c>
      <c r="J49" s="11">
        <f>+J50</f>
        <v>0</v>
      </c>
      <c r="K49" s="11">
        <f>F49-I49-J49</f>
        <v>7291</v>
      </c>
    </row>
    <row r="50" spans="1:11" s="6" customFormat="1" ht="22.5" x14ac:dyDescent="0.25">
      <c r="A50" s="10" t="s">
        <v>248</v>
      </c>
      <c r="B50" s="10" t="s">
        <v>138</v>
      </c>
      <c r="C50" s="10" t="s">
        <v>139</v>
      </c>
      <c r="D50" s="11">
        <v>13700</v>
      </c>
      <c r="E50" s="11">
        <v>7700</v>
      </c>
      <c r="F50" s="11">
        <f>G50+H50</f>
        <v>18608</v>
      </c>
      <c r="G50" s="11">
        <v>1508</v>
      </c>
      <c r="H50" s="11">
        <v>17100</v>
      </c>
      <c r="I50" s="11">
        <v>11317</v>
      </c>
      <c r="J50" s="11">
        <v>0</v>
      </c>
      <c r="K50" s="11">
        <f>F50-I50-J50</f>
        <v>7291</v>
      </c>
    </row>
    <row r="51" spans="1:11" s="6" customFormat="1" ht="22.5" x14ac:dyDescent="0.25">
      <c r="A51" s="10" t="s">
        <v>249</v>
      </c>
      <c r="B51" s="10" t="s">
        <v>141</v>
      </c>
      <c r="C51" s="10" t="s">
        <v>142</v>
      </c>
      <c r="D51" s="11">
        <f>+D52+D55+D57</f>
        <v>-576480</v>
      </c>
      <c r="E51" s="11">
        <f>+E52+E55+E57</f>
        <v>-926480</v>
      </c>
      <c r="F51" s="11">
        <f>G51+H51</f>
        <v>22639</v>
      </c>
      <c r="G51" s="11">
        <f>+G52+G55+G57</f>
        <v>850345</v>
      </c>
      <c r="H51" s="11">
        <f>+H52+H55+H57</f>
        <v>-827706</v>
      </c>
      <c r="I51" s="11">
        <f>+I52+I55+I57</f>
        <v>-980283</v>
      </c>
      <c r="J51" s="11">
        <f>+J52+J55+J57</f>
        <v>0</v>
      </c>
      <c r="K51" s="11">
        <f>F51-I51-J51</f>
        <v>1002922</v>
      </c>
    </row>
    <row r="52" spans="1:11" s="6" customFormat="1" ht="22.5" x14ac:dyDescent="0.25">
      <c r="A52" s="10" t="s">
        <v>250</v>
      </c>
      <c r="B52" s="10" t="s">
        <v>144</v>
      </c>
      <c r="C52" s="10" t="s">
        <v>145</v>
      </c>
      <c r="D52" s="11">
        <f>D53</f>
        <v>590000</v>
      </c>
      <c r="E52" s="11">
        <f>E53</f>
        <v>340000</v>
      </c>
      <c r="F52" s="11">
        <f>G52+H52</f>
        <v>938742</v>
      </c>
      <c r="G52" s="11">
        <f>G53</f>
        <v>850345</v>
      </c>
      <c r="H52" s="11">
        <f>H53</f>
        <v>88397</v>
      </c>
      <c r="I52" s="11">
        <f>I53</f>
        <v>81432</v>
      </c>
      <c r="J52" s="11">
        <f>J53</f>
        <v>0</v>
      </c>
      <c r="K52" s="11">
        <f>F52-I52-J52</f>
        <v>857310</v>
      </c>
    </row>
    <row r="53" spans="1:11" s="6" customFormat="1" ht="22.5" x14ac:dyDescent="0.25">
      <c r="A53" s="10" t="s">
        <v>251</v>
      </c>
      <c r="B53" s="10" t="s">
        <v>147</v>
      </c>
      <c r="C53" s="10" t="s">
        <v>148</v>
      </c>
      <c r="D53" s="11">
        <f>D54</f>
        <v>590000</v>
      </c>
      <c r="E53" s="11">
        <f>E54</f>
        <v>340000</v>
      </c>
      <c r="F53" s="11">
        <f>G53+H53</f>
        <v>938742</v>
      </c>
      <c r="G53" s="11">
        <f>G54</f>
        <v>850345</v>
      </c>
      <c r="H53" s="11">
        <f>H54</f>
        <v>88397</v>
      </c>
      <c r="I53" s="11">
        <f>I54</f>
        <v>81432</v>
      </c>
      <c r="J53" s="11">
        <f>J54</f>
        <v>0</v>
      </c>
      <c r="K53" s="11">
        <f>F53-I53-J53</f>
        <v>857310</v>
      </c>
    </row>
    <row r="54" spans="1:11" s="6" customFormat="1" ht="22.5" x14ac:dyDescent="0.25">
      <c r="A54" s="10" t="s">
        <v>143</v>
      </c>
      <c r="B54" s="10" t="s">
        <v>150</v>
      </c>
      <c r="C54" s="10" t="s">
        <v>151</v>
      </c>
      <c r="D54" s="11">
        <v>590000</v>
      </c>
      <c r="E54" s="11">
        <v>340000</v>
      </c>
      <c r="F54" s="11">
        <f>G54+H54</f>
        <v>938742</v>
      </c>
      <c r="G54" s="11">
        <v>850345</v>
      </c>
      <c r="H54" s="11">
        <v>88397</v>
      </c>
      <c r="I54" s="11">
        <v>81432</v>
      </c>
      <c r="J54" s="11">
        <v>0</v>
      </c>
      <c r="K54" s="11">
        <f>F54-I54-J54</f>
        <v>857310</v>
      </c>
    </row>
    <row r="55" spans="1:11" s="6" customFormat="1" ht="33" x14ac:dyDescent="0.25">
      <c r="A55" s="10" t="s">
        <v>252</v>
      </c>
      <c r="B55" s="10" t="s">
        <v>153</v>
      </c>
      <c r="C55" s="10" t="s">
        <v>154</v>
      </c>
      <c r="D55" s="11">
        <f>+D56</f>
        <v>210000</v>
      </c>
      <c r="E55" s="11">
        <f>+E56</f>
        <v>110000</v>
      </c>
      <c r="F55" s="11">
        <f>G55+H55</f>
        <v>238897</v>
      </c>
      <c r="G55" s="11">
        <f>+G56</f>
        <v>0</v>
      </c>
      <c r="H55" s="11">
        <f>+H56</f>
        <v>238897</v>
      </c>
      <c r="I55" s="11">
        <f>+I56</f>
        <v>93285</v>
      </c>
      <c r="J55" s="11">
        <f>+J56</f>
        <v>0</v>
      </c>
      <c r="K55" s="11">
        <f>F55-I55-J55</f>
        <v>145612</v>
      </c>
    </row>
    <row r="56" spans="1:11" s="6" customFormat="1" x14ac:dyDescent="0.25">
      <c r="A56" s="10" t="s">
        <v>253</v>
      </c>
      <c r="B56" s="10" t="s">
        <v>156</v>
      </c>
      <c r="C56" s="10" t="s">
        <v>157</v>
      </c>
      <c r="D56" s="11">
        <v>210000</v>
      </c>
      <c r="E56" s="11">
        <v>110000</v>
      </c>
      <c r="F56" s="11">
        <f>G56+H56</f>
        <v>238897</v>
      </c>
      <c r="G56" s="11">
        <v>0</v>
      </c>
      <c r="H56" s="11">
        <v>238897</v>
      </c>
      <c r="I56" s="11">
        <v>93285</v>
      </c>
      <c r="J56" s="11">
        <v>0</v>
      </c>
      <c r="K56" s="11">
        <f>F56-I56-J56</f>
        <v>145612</v>
      </c>
    </row>
    <row r="57" spans="1:11" s="6" customFormat="1" ht="22.5" x14ac:dyDescent="0.25">
      <c r="A57" s="10" t="s">
        <v>254</v>
      </c>
      <c r="B57" s="10" t="s">
        <v>255</v>
      </c>
      <c r="C57" s="10" t="s">
        <v>256</v>
      </c>
      <c r="D57" s="11">
        <f>+D58</f>
        <v>-1376480</v>
      </c>
      <c r="E57" s="11">
        <f>+E58</f>
        <v>-1376480</v>
      </c>
      <c r="F57" s="11">
        <f>G57+H57</f>
        <v>-1155000</v>
      </c>
      <c r="G57" s="11">
        <f>+G58</f>
        <v>0</v>
      </c>
      <c r="H57" s="11">
        <f>+H58</f>
        <v>-1155000</v>
      </c>
      <c r="I57" s="11">
        <f>+I58</f>
        <v>-1155000</v>
      </c>
      <c r="J57" s="11">
        <f>+J58</f>
        <v>0</v>
      </c>
      <c r="K57" s="11">
        <f>F57-I57-J57</f>
        <v>0</v>
      </c>
    </row>
    <row r="58" spans="1:11" s="6" customFormat="1" ht="33" x14ac:dyDescent="0.25">
      <c r="A58" s="10" t="s">
        <v>257</v>
      </c>
      <c r="B58" s="10" t="s">
        <v>159</v>
      </c>
      <c r="C58" s="10" t="s">
        <v>160</v>
      </c>
      <c r="D58" s="11">
        <v>-1376480</v>
      </c>
      <c r="E58" s="11">
        <v>-1376480</v>
      </c>
      <c r="F58" s="11">
        <f>G58+H58</f>
        <v>-1155000</v>
      </c>
      <c r="G58" s="11">
        <v>0</v>
      </c>
      <c r="H58" s="11">
        <v>-1155000</v>
      </c>
      <c r="I58" s="11">
        <v>-1155000</v>
      </c>
      <c r="J58" s="11">
        <v>0</v>
      </c>
      <c r="K58" s="11">
        <f>F58-I58-J58</f>
        <v>0</v>
      </c>
    </row>
    <row r="59" spans="1:11" s="6" customFormat="1" x14ac:dyDescent="0.25">
      <c r="A59" s="10" t="s">
        <v>258</v>
      </c>
      <c r="B59" s="10" t="s">
        <v>174</v>
      </c>
      <c r="C59" s="10" t="s">
        <v>175</v>
      </c>
      <c r="D59" s="11">
        <f>D60</f>
        <v>545100</v>
      </c>
      <c r="E59" s="11">
        <f>E60</f>
        <v>95300</v>
      </c>
      <c r="F59" s="11">
        <f>G59+H59</f>
        <v>113357</v>
      </c>
      <c r="G59" s="11">
        <f>G60</f>
        <v>0</v>
      </c>
      <c r="H59" s="11">
        <f>H60</f>
        <v>113357</v>
      </c>
      <c r="I59" s="11">
        <f>I60</f>
        <v>113357</v>
      </c>
      <c r="J59" s="11">
        <f>J60</f>
        <v>0</v>
      </c>
      <c r="K59" s="11">
        <f>F59-I59-J59</f>
        <v>0</v>
      </c>
    </row>
    <row r="60" spans="1:11" s="6" customFormat="1" ht="22.5" x14ac:dyDescent="0.25">
      <c r="A60" s="10" t="s">
        <v>259</v>
      </c>
      <c r="B60" s="10" t="s">
        <v>177</v>
      </c>
      <c r="C60" s="10" t="s">
        <v>178</v>
      </c>
      <c r="D60" s="11">
        <f>D61+D64</f>
        <v>545100</v>
      </c>
      <c r="E60" s="11">
        <f>E61+E64</f>
        <v>95300</v>
      </c>
      <c r="F60" s="11">
        <f>G60+H60</f>
        <v>113357</v>
      </c>
      <c r="G60" s="11">
        <f>G61+G64</f>
        <v>0</v>
      </c>
      <c r="H60" s="11">
        <f>H61+H64</f>
        <v>113357</v>
      </c>
      <c r="I60" s="11">
        <f>I61+I64</f>
        <v>113357</v>
      </c>
      <c r="J60" s="11">
        <f>J61+J64</f>
        <v>0</v>
      </c>
      <c r="K60" s="11">
        <f>F60-I60-J60</f>
        <v>0</v>
      </c>
    </row>
    <row r="61" spans="1:11" s="6" customFormat="1" ht="96" x14ac:dyDescent="0.25">
      <c r="A61" s="10" t="s">
        <v>260</v>
      </c>
      <c r="B61" s="10" t="s">
        <v>180</v>
      </c>
      <c r="C61" s="10" t="s">
        <v>181</v>
      </c>
      <c r="D61" s="11">
        <f>+D62+D63</f>
        <v>545100</v>
      </c>
      <c r="E61" s="11">
        <f>+E62+E63</f>
        <v>95300</v>
      </c>
      <c r="F61" s="11">
        <f>G61+H61</f>
        <v>93920</v>
      </c>
      <c r="G61" s="11">
        <f>+G62+G63</f>
        <v>0</v>
      </c>
      <c r="H61" s="11">
        <f>+H62+H63</f>
        <v>93920</v>
      </c>
      <c r="I61" s="11">
        <f>+I62+I63</f>
        <v>93920</v>
      </c>
      <c r="J61" s="11">
        <f>+J62+J63</f>
        <v>0</v>
      </c>
      <c r="K61" s="11">
        <f>F61-I61-J61</f>
        <v>0</v>
      </c>
    </row>
    <row r="62" spans="1:11" s="6" customFormat="1" ht="43.5" x14ac:dyDescent="0.25">
      <c r="A62" s="10" t="s">
        <v>261</v>
      </c>
      <c r="B62" s="10" t="s">
        <v>183</v>
      </c>
      <c r="C62" s="10" t="s">
        <v>184</v>
      </c>
      <c r="D62" s="11">
        <v>486000</v>
      </c>
      <c r="E62" s="11">
        <v>66000</v>
      </c>
      <c r="F62" s="11">
        <f>G62+H62</f>
        <v>64748</v>
      </c>
      <c r="G62" s="11">
        <v>0</v>
      </c>
      <c r="H62" s="11">
        <v>64748</v>
      </c>
      <c r="I62" s="11">
        <v>64748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262</v>
      </c>
      <c r="B63" s="10" t="s">
        <v>186</v>
      </c>
      <c r="C63" s="10" t="s">
        <v>187</v>
      </c>
      <c r="D63" s="11">
        <v>59100</v>
      </c>
      <c r="E63" s="11">
        <v>29300</v>
      </c>
      <c r="F63" s="11">
        <f>G63+H63</f>
        <v>29172</v>
      </c>
      <c r="G63" s="11">
        <v>0</v>
      </c>
      <c r="H63" s="11">
        <v>29172</v>
      </c>
      <c r="I63" s="11">
        <v>29172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263</v>
      </c>
      <c r="B64" s="10" t="s">
        <v>198</v>
      </c>
      <c r="C64" s="10" t="s">
        <v>199</v>
      </c>
      <c r="D64" s="11">
        <f>+D65</f>
        <v>0</v>
      </c>
      <c r="E64" s="11">
        <f>+E65</f>
        <v>0</v>
      </c>
      <c r="F64" s="11">
        <f>G64+H64</f>
        <v>19437</v>
      </c>
      <c r="G64" s="11">
        <f>+G65</f>
        <v>0</v>
      </c>
      <c r="H64" s="11">
        <f>+H65</f>
        <v>19437</v>
      </c>
      <c r="I64" s="11">
        <f>+I65</f>
        <v>19437</v>
      </c>
      <c r="J64" s="11">
        <f>+J65</f>
        <v>0</v>
      </c>
      <c r="K64" s="11">
        <f>F64-I64-J64</f>
        <v>0</v>
      </c>
    </row>
    <row r="65" spans="1:12" s="6" customFormat="1" ht="43.5" x14ac:dyDescent="0.25">
      <c r="A65" s="10" t="s">
        <v>264</v>
      </c>
      <c r="B65" s="10" t="s">
        <v>204</v>
      </c>
      <c r="C65" s="10" t="s">
        <v>205</v>
      </c>
      <c r="D65" s="11">
        <v>0</v>
      </c>
      <c r="E65" s="11">
        <v>0</v>
      </c>
      <c r="F65" s="11">
        <f>G65+H65</f>
        <v>19437</v>
      </c>
      <c r="G65" s="11">
        <v>0</v>
      </c>
      <c r="H65" s="11">
        <v>19437</v>
      </c>
      <c r="I65" s="11">
        <v>19437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231</v>
      </c>
      <c r="B67" s="13"/>
      <c r="C67" s="13"/>
      <c r="D67" s="13"/>
      <c r="E67" s="13" t="s">
        <v>233</v>
      </c>
      <c r="F67" s="13"/>
      <c r="G67" s="13"/>
      <c r="H67" s="13"/>
      <c r="I67" s="13" t="s">
        <v>234</v>
      </c>
      <c r="J67" s="13"/>
      <c r="K67" s="13"/>
      <c r="L67" s="13"/>
    </row>
    <row r="68" spans="1:12" x14ac:dyDescent="0.25">
      <c r="A68" s="3" t="s">
        <v>232</v>
      </c>
      <c r="B68" s="3"/>
      <c r="C68" s="3"/>
      <c r="D68" s="3"/>
      <c r="E68" s="3"/>
      <c r="F68" s="3"/>
      <c r="G68" s="3"/>
      <c r="H68" s="3"/>
      <c r="I68" s="3" t="s">
        <v>235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3">
    <mergeCell ref="A67:D67"/>
    <mergeCell ref="A68:D68"/>
    <mergeCell ref="E67:H67"/>
    <mergeCell ref="E68:H68"/>
    <mergeCell ref="I67:L67"/>
    <mergeCell ref="I68:L68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265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266</v>
      </c>
      <c r="C12" s="10" t="s">
        <v>22</v>
      </c>
      <c r="D12" s="11">
        <f>D13+D18+D21+D29</f>
        <v>7710080</v>
      </c>
      <c r="E12" s="11">
        <f>E13+E18+E21+E29</f>
        <v>6805080</v>
      </c>
      <c r="F12" s="11">
        <f>G12+H12</f>
        <v>4689473</v>
      </c>
      <c r="G12" s="11">
        <f>G13+G18+G21+G29</f>
        <v>0</v>
      </c>
      <c r="H12" s="11">
        <f>H13+H18+H21+H29</f>
        <v>4689473</v>
      </c>
      <c r="I12" s="11">
        <f>I13+I18+I21+I29</f>
        <v>4689473</v>
      </c>
      <c r="J12" s="11">
        <f>J13+J18+J21+J29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1376480</v>
      </c>
      <c r="E13" s="11">
        <f>+E14</f>
        <v>1376480</v>
      </c>
      <c r="F13" s="11">
        <f>G13+H13</f>
        <v>1155000</v>
      </c>
      <c r="G13" s="11">
        <f>+G14</f>
        <v>0</v>
      </c>
      <c r="H13" s="11">
        <f>+H14</f>
        <v>1155000</v>
      </c>
      <c r="I13" s="11">
        <f>+I14</f>
        <v>1155000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267</v>
      </c>
      <c r="B14" s="10" t="s">
        <v>126</v>
      </c>
      <c r="C14" s="10" t="s">
        <v>127</v>
      </c>
      <c r="D14" s="11">
        <f>+D15</f>
        <v>1376480</v>
      </c>
      <c r="E14" s="11">
        <f>+E15</f>
        <v>1376480</v>
      </c>
      <c r="F14" s="11">
        <f>G14+H14</f>
        <v>1155000</v>
      </c>
      <c r="G14" s="11">
        <f>+G15</f>
        <v>0</v>
      </c>
      <c r="H14" s="11">
        <f>+H15</f>
        <v>1155000</v>
      </c>
      <c r="I14" s="11">
        <f>+I15</f>
        <v>1155000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238</v>
      </c>
      <c r="B15" s="10" t="s">
        <v>141</v>
      </c>
      <c r="C15" s="10" t="s">
        <v>142</v>
      </c>
      <c r="D15" s="11">
        <f>+D16</f>
        <v>1376480</v>
      </c>
      <c r="E15" s="11">
        <f>+E16</f>
        <v>1376480</v>
      </c>
      <c r="F15" s="11">
        <f>G15+H15</f>
        <v>1155000</v>
      </c>
      <c r="G15" s="11">
        <f>+G16</f>
        <v>0</v>
      </c>
      <c r="H15" s="11">
        <f>+H16</f>
        <v>1155000</v>
      </c>
      <c r="I15" s="11">
        <f>+I16</f>
        <v>1155000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268</v>
      </c>
      <c r="B16" s="10" t="s">
        <v>255</v>
      </c>
      <c r="C16" s="10" t="s">
        <v>256</v>
      </c>
      <c r="D16" s="11">
        <f>+D17</f>
        <v>1376480</v>
      </c>
      <c r="E16" s="11">
        <f>+E17</f>
        <v>1376480</v>
      </c>
      <c r="F16" s="11">
        <f>G16+H16</f>
        <v>1155000</v>
      </c>
      <c r="G16" s="11">
        <f>+G17</f>
        <v>0</v>
      </c>
      <c r="H16" s="11">
        <f>+H17</f>
        <v>1155000</v>
      </c>
      <c r="I16" s="11">
        <f>+I17</f>
        <v>1155000</v>
      </c>
      <c r="J16" s="11">
        <f>+J17</f>
        <v>0</v>
      </c>
      <c r="K16" s="11">
        <f>F16-I16-J16</f>
        <v>0</v>
      </c>
    </row>
    <row r="17" spans="1:11" s="6" customFormat="1" x14ac:dyDescent="0.25">
      <c r="A17" s="10" t="s">
        <v>269</v>
      </c>
      <c r="B17" s="10" t="s">
        <v>162</v>
      </c>
      <c r="C17" s="10" t="s">
        <v>163</v>
      </c>
      <c r="D17" s="11">
        <v>1376480</v>
      </c>
      <c r="E17" s="11">
        <v>1376480</v>
      </c>
      <c r="F17" s="11">
        <f>G17+H17</f>
        <v>1155000</v>
      </c>
      <c r="G17" s="11">
        <v>0</v>
      </c>
      <c r="H17" s="11">
        <v>1155000</v>
      </c>
      <c r="I17" s="11">
        <v>1155000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74</v>
      </c>
      <c r="B18" s="10" t="s">
        <v>165</v>
      </c>
      <c r="C18" s="10" t="s">
        <v>166</v>
      </c>
      <c r="D18" s="11">
        <f>D19</f>
        <v>0</v>
      </c>
      <c r="E18" s="11">
        <f>E19</f>
        <v>0</v>
      </c>
      <c r="F18" s="11">
        <f>G18+H18</f>
        <v>677800</v>
      </c>
      <c r="G18" s="11">
        <f>G19</f>
        <v>0</v>
      </c>
      <c r="H18" s="11">
        <f>H19</f>
        <v>677800</v>
      </c>
      <c r="I18" s="11">
        <f>I19</f>
        <v>677800</v>
      </c>
      <c r="J18" s="11">
        <f>J19</f>
        <v>0</v>
      </c>
      <c r="K18" s="11">
        <f>F18-I18-J18</f>
        <v>0</v>
      </c>
    </row>
    <row r="19" spans="1:11" s="6" customFormat="1" ht="43.5" x14ac:dyDescent="0.25">
      <c r="A19" s="10" t="s">
        <v>77</v>
      </c>
      <c r="B19" s="10" t="s">
        <v>168</v>
      </c>
      <c r="C19" s="10" t="s">
        <v>169</v>
      </c>
      <c r="D19" s="11">
        <f>+D20</f>
        <v>0</v>
      </c>
      <c r="E19" s="11">
        <f>+E20</f>
        <v>0</v>
      </c>
      <c r="F19" s="11">
        <f>G19+H19</f>
        <v>677800</v>
      </c>
      <c r="G19" s="11">
        <f>+G20</f>
        <v>0</v>
      </c>
      <c r="H19" s="11">
        <f>+H20</f>
        <v>677800</v>
      </c>
      <c r="I19" s="11">
        <f>+I20</f>
        <v>677800</v>
      </c>
      <c r="J19" s="11">
        <f>+J20</f>
        <v>0</v>
      </c>
      <c r="K19" s="11">
        <f>F19-I19-J19</f>
        <v>0</v>
      </c>
    </row>
    <row r="20" spans="1:11" s="6" customFormat="1" ht="33" x14ac:dyDescent="0.25">
      <c r="A20" s="10" t="s">
        <v>83</v>
      </c>
      <c r="B20" s="10" t="s">
        <v>171</v>
      </c>
      <c r="C20" s="10" t="s">
        <v>172</v>
      </c>
      <c r="D20" s="11">
        <v>0</v>
      </c>
      <c r="E20" s="11">
        <v>0</v>
      </c>
      <c r="F20" s="11">
        <f>G20+H20</f>
        <v>677800</v>
      </c>
      <c r="G20" s="11">
        <v>0</v>
      </c>
      <c r="H20" s="11">
        <v>677800</v>
      </c>
      <c r="I20" s="11">
        <v>677800</v>
      </c>
      <c r="J20" s="11">
        <v>0</v>
      </c>
      <c r="K20" s="11">
        <f>F20-I20-J20</f>
        <v>0</v>
      </c>
    </row>
    <row r="21" spans="1:11" s="6" customFormat="1" x14ac:dyDescent="0.25">
      <c r="A21" s="10" t="s">
        <v>242</v>
      </c>
      <c r="B21" s="10" t="s">
        <v>174</v>
      </c>
      <c r="C21" s="10" t="s">
        <v>175</v>
      </c>
      <c r="D21" s="11">
        <f>D22</f>
        <v>5573000</v>
      </c>
      <c r="E21" s="11">
        <f>E22</f>
        <v>4668000</v>
      </c>
      <c r="F21" s="11">
        <f>G21+H21</f>
        <v>2097071</v>
      </c>
      <c r="G21" s="11">
        <f>G22</f>
        <v>0</v>
      </c>
      <c r="H21" s="11">
        <f>H22</f>
        <v>2097071</v>
      </c>
      <c r="I21" s="11">
        <f>I22</f>
        <v>2097071</v>
      </c>
      <c r="J21" s="11">
        <f>J22</f>
        <v>0</v>
      </c>
      <c r="K21" s="11">
        <f>F21-I21-J21</f>
        <v>0</v>
      </c>
    </row>
    <row r="22" spans="1:11" s="6" customFormat="1" ht="22.5" x14ac:dyDescent="0.25">
      <c r="A22" s="10" t="s">
        <v>98</v>
      </c>
      <c r="B22" s="10" t="s">
        <v>177</v>
      </c>
      <c r="C22" s="10" t="s">
        <v>178</v>
      </c>
      <c r="D22" s="11">
        <f>D23+D27</f>
        <v>5573000</v>
      </c>
      <c r="E22" s="11">
        <f>E23+E27</f>
        <v>4668000</v>
      </c>
      <c r="F22" s="11">
        <f>G22+H22</f>
        <v>2097071</v>
      </c>
      <c r="G22" s="11">
        <f>G23+G27</f>
        <v>0</v>
      </c>
      <c r="H22" s="11">
        <f>H23+H27</f>
        <v>2097071</v>
      </c>
      <c r="I22" s="11">
        <f>I23+I27</f>
        <v>2097071</v>
      </c>
      <c r="J22" s="11">
        <f>J23+J27</f>
        <v>0</v>
      </c>
      <c r="K22" s="11">
        <f>F22-I22-J22</f>
        <v>0</v>
      </c>
    </row>
    <row r="23" spans="1:11" s="6" customFormat="1" ht="96" x14ac:dyDescent="0.25">
      <c r="A23" s="10" t="s">
        <v>101</v>
      </c>
      <c r="B23" s="10" t="s">
        <v>180</v>
      </c>
      <c r="C23" s="10" t="s">
        <v>181</v>
      </c>
      <c r="D23" s="11">
        <f>+D24+D25+D26</f>
        <v>4518000</v>
      </c>
      <c r="E23" s="11">
        <f>+E24+E25+E26</f>
        <v>3708000</v>
      </c>
      <c r="F23" s="11">
        <f>G23+H23</f>
        <v>2097071</v>
      </c>
      <c r="G23" s="11">
        <f>+G24+G25+G26</f>
        <v>0</v>
      </c>
      <c r="H23" s="11">
        <f>+H24+H25+H26</f>
        <v>2097071</v>
      </c>
      <c r="I23" s="11">
        <f>+I24+I25+I26</f>
        <v>2097071</v>
      </c>
      <c r="J23" s="11">
        <f>+J24+J25+J26</f>
        <v>0</v>
      </c>
      <c r="K23" s="11">
        <f>F23-I23-J23</f>
        <v>0</v>
      </c>
    </row>
    <row r="24" spans="1:11" s="6" customFormat="1" ht="22.5" x14ac:dyDescent="0.25">
      <c r="A24" s="10" t="s">
        <v>270</v>
      </c>
      <c r="B24" s="10" t="s">
        <v>189</v>
      </c>
      <c r="C24" s="10" t="s">
        <v>190</v>
      </c>
      <c r="D24" s="11">
        <v>0</v>
      </c>
      <c r="E24" s="11">
        <v>0</v>
      </c>
      <c r="F24" s="11">
        <f>G24+H24</f>
        <v>-289997</v>
      </c>
      <c r="G24" s="11">
        <v>0</v>
      </c>
      <c r="H24" s="11">
        <v>-289997</v>
      </c>
      <c r="I24" s="11">
        <v>-289997</v>
      </c>
      <c r="J24" s="11">
        <v>0</v>
      </c>
      <c r="K24" s="11">
        <f>F24-I24-J24</f>
        <v>0</v>
      </c>
    </row>
    <row r="25" spans="1:11" s="6" customFormat="1" ht="22.5" x14ac:dyDescent="0.25">
      <c r="A25" s="10" t="s">
        <v>271</v>
      </c>
      <c r="B25" s="10" t="s">
        <v>192</v>
      </c>
      <c r="C25" s="10" t="s">
        <v>193</v>
      </c>
      <c r="D25" s="11">
        <v>4510400</v>
      </c>
      <c r="E25" s="11">
        <v>3700400</v>
      </c>
      <c r="F25" s="11">
        <f>G25+H25</f>
        <v>2379483</v>
      </c>
      <c r="G25" s="11">
        <v>0</v>
      </c>
      <c r="H25" s="11">
        <v>2379483</v>
      </c>
      <c r="I25" s="11">
        <v>2379483</v>
      </c>
      <c r="J25" s="11">
        <v>0</v>
      </c>
      <c r="K25" s="11">
        <f>F25-I25-J25</f>
        <v>0</v>
      </c>
    </row>
    <row r="26" spans="1:11" s="6" customFormat="1" ht="54" x14ac:dyDescent="0.25">
      <c r="A26" s="10" t="s">
        <v>272</v>
      </c>
      <c r="B26" s="10" t="s">
        <v>195</v>
      </c>
      <c r="C26" s="10" t="s">
        <v>196</v>
      </c>
      <c r="D26" s="11">
        <v>7600</v>
      </c>
      <c r="E26" s="11">
        <v>7600</v>
      </c>
      <c r="F26" s="11">
        <f>G26+H26</f>
        <v>7585</v>
      </c>
      <c r="G26" s="11">
        <v>0</v>
      </c>
      <c r="H26" s="11">
        <v>7585</v>
      </c>
      <c r="I26" s="11">
        <v>7585</v>
      </c>
      <c r="J26" s="11">
        <v>0</v>
      </c>
      <c r="K26" s="11">
        <f>F26-I26-J26</f>
        <v>0</v>
      </c>
    </row>
    <row r="27" spans="1:11" s="6" customFormat="1" ht="33" x14ac:dyDescent="0.25">
      <c r="A27" s="10" t="s">
        <v>273</v>
      </c>
      <c r="B27" s="10" t="s">
        <v>198</v>
      </c>
      <c r="C27" s="10" t="s">
        <v>199</v>
      </c>
      <c r="D27" s="11">
        <f>+D28</f>
        <v>1055000</v>
      </c>
      <c r="E27" s="11">
        <f>+E28</f>
        <v>960000</v>
      </c>
      <c r="F27" s="11">
        <f>G27+H27</f>
        <v>0</v>
      </c>
      <c r="G27" s="11">
        <f>+G28</f>
        <v>0</v>
      </c>
      <c r="H27" s="11">
        <f>+H28</f>
        <v>0</v>
      </c>
      <c r="I27" s="11">
        <f>+I28</f>
        <v>0</v>
      </c>
      <c r="J27" s="11">
        <f>+J28</f>
        <v>0</v>
      </c>
      <c r="K27" s="11">
        <f>F27-I27-J27</f>
        <v>0</v>
      </c>
    </row>
    <row r="28" spans="1:11" s="6" customFormat="1" ht="22.5" x14ac:dyDescent="0.25">
      <c r="A28" s="10" t="s">
        <v>274</v>
      </c>
      <c r="B28" s="10" t="s">
        <v>201</v>
      </c>
      <c r="C28" s="10" t="s">
        <v>202</v>
      </c>
      <c r="D28" s="11">
        <v>1055000</v>
      </c>
      <c r="E28" s="11">
        <v>960000</v>
      </c>
      <c r="F28" s="11">
        <f>G28+H28</f>
        <v>0</v>
      </c>
      <c r="G28" s="11">
        <v>0</v>
      </c>
      <c r="H28" s="11">
        <v>0</v>
      </c>
      <c r="I28" s="11">
        <v>0</v>
      </c>
      <c r="J28" s="11">
        <v>0</v>
      </c>
      <c r="K28" s="11">
        <f>F28-I28-J28</f>
        <v>0</v>
      </c>
    </row>
    <row r="29" spans="1:11" s="6" customFormat="1" ht="33" x14ac:dyDescent="0.25">
      <c r="A29" s="10" t="s">
        <v>275</v>
      </c>
      <c r="B29" s="10" t="s">
        <v>207</v>
      </c>
      <c r="C29" s="10" t="s">
        <v>208</v>
      </c>
      <c r="D29" s="11">
        <f>D30+D33+D35</f>
        <v>760600</v>
      </c>
      <c r="E29" s="11">
        <f>E30+E33+E35</f>
        <v>760600</v>
      </c>
      <c r="F29" s="11">
        <f>G29+H29</f>
        <v>759602</v>
      </c>
      <c r="G29" s="11">
        <f>G30+G33+G35</f>
        <v>0</v>
      </c>
      <c r="H29" s="11">
        <f>H30+H33+H35</f>
        <v>759602</v>
      </c>
      <c r="I29" s="11">
        <f>I30+I33+I35</f>
        <v>759602</v>
      </c>
      <c r="J29" s="11">
        <f>J30+J33+J35</f>
        <v>0</v>
      </c>
      <c r="K29" s="11">
        <f>F29-I29-J29</f>
        <v>0</v>
      </c>
    </row>
    <row r="30" spans="1:11" s="6" customFormat="1" ht="22.5" x14ac:dyDescent="0.25">
      <c r="A30" s="10" t="s">
        <v>276</v>
      </c>
      <c r="B30" s="10" t="s">
        <v>210</v>
      </c>
      <c r="C30" s="10" t="s">
        <v>211</v>
      </c>
      <c r="D30" s="11">
        <f>+D31+D32</f>
        <v>674600</v>
      </c>
      <c r="E30" s="11">
        <f>+E31+E32</f>
        <v>674600</v>
      </c>
      <c r="F30" s="11">
        <f>G30+H30</f>
        <v>674031</v>
      </c>
      <c r="G30" s="11">
        <f>+G31+G32</f>
        <v>0</v>
      </c>
      <c r="H30" s="11">
        <f>+H31+H32</f>
        <v>674031</v>
      </c>
      <c r="I30" s="11">
        <f>+I31+I32</f>
        <v>674031</v>
      </c>
      <c r="J30" s="11">
        <f>+J31+J32</f>
        <v>0</v>
      </c>
      <c r="K30" s="11">
        <f>F30-I30-J30</f>
        <v>0</v>
      </c>
    </row>
    <row r="31" spans="1:11" s="6" customFormat="1" ht="22.5" x14ac:dyDescent="0.25">
      <c r="A31" s="10" t="s">
        <v>188</v>
      </c>
      <c r="B31" s="10" t="s">
        <v>213</v>
      </c>
      <c r="C31" s="10" t="s">
        <v>214</v>
      </c>
      <c r="D31" s="11">
        <v>49600</v>
      </c>
      <c r="E31" s="11">
        <v>49600</v>
      </c>
      <c r="F31" s="11">
        <f>G31+H31</f>
        <v>49595</v>
      </c>
      <c r="G31" s="11">
        <v>0</v>
      </c>
      <c r="H31" s="11">
        <v>49595</v>
      </c>
      <c r="I31" s="11">
        <v>49595</v>
      </c>
      <c r="J31" s="11">
        <v>0</v>
      </c>
      <c r="K31" s="11">
        <f>F31-I31-J31</f>
        <v>0</v>
      </c>
    </row>
    <row r="32" spans="1:11" s="6" customFormat="1" x14ac:dyDescent="0.25">
      <c r="A32" s="10" t="s">
        <v>277</v>
      </c>
      <c r="B32" s="10" t="s">
        <v>216</v>
      </c>
      <c r="C32" s="10" t="s">
        <v>217</v>
      </c>
      <c r="D32" s="11">
        <v>625000</v>
      </c>
      <c r="E32" s="11">
        <v>625000</v>
      </c>
      <c r="F32" s="11">
        <f>G32+H32</f>
        <v>624436</v>
      </c>
      <c r="G32" s="11">
        <v>0</v>
      </c>
      <c r="H32" s="11">
        <v>624436</v>
      </c>
      <c r="I32" s="11">
        <v>624436</v>
      </c>
      <c r="J32" s="11">
        <v>0</v>
      </c>
      <c r="K32" s="11">
        <f>F32-I32-J32</f>
        <v>0</v>
      </c>
    </row>
    <row r="33" spans="1:12" s="6" customFormat="1" x14ac:dyDescent="0.25">
      <c r="A33" s="10" t="s">
        <v>278</v>
      </c>
      <c r="B33" s="10" t="s">
        <v>219</v>
      </c>
      <c r="C33" s="10" t="s">
        <v>220</v>
      </c>
      <c r="D33" s="11">
        <f>+D34</f>
        <v>81000</v>
      </c>
      <c r="E33" s="11">
        <f>+E34</f>
        <v>81000</v>
      </c>
      <c r="F33" s="11">
        <f>G33+H33</f>
        <v>80631</v>
      </c>
      <c r="G33" s="11">
        <f>+G34</f>
        <v>0</v>
      </c>
      <c r="H33" s="11">
        <f>+H34</f>
        <v>80631</v>
      </c>
      <c r="I33" s="11">
        <f>+I34</f>
        <v>80631</v>
      </c>
      <c r="J33" s="11">
        <f>+J34</f>
        <v>0</v>
      </c>
      <c r="K33" s="11">
        <f>F33-I33-J33</f>
        <v>0</v>
      </c>
    </row>
    <row r="34" spans="1:12" s="6" customFormat="1" x14ac:dyDescent="0.25">
      <c r="A34" s="10" t="s">
        <v>191</v>
      </c>
      <c r="B34" s="10" t="s">
        <v>216</v>
      </c>
      <c r="C34" s="10" t="s">
        <v>222</v>
      </c>
      <c r="D34" s="11">
        <v>81000</v>
      </c>
      <c r="E34" s="11">
        <v>81000</v>
      </c>
      <c r="F34" s="11">
        <f>G34+H34</f>
        <v>80631</v>
      </c>
      <c r="G34" s="11">
        <v>0</v>
      </c>
      <c r="H34" s="11">
        <v>80631</v>
      </c>
      <c r="I34" s="11">
        <v>80631</v>
      </c>
      <c r="J34" s="11">
        <v>0</v>
      </c>
      <c r="K34" s="11">
        <f>F34-I34-J34</f>
        <v>0</v>
      </c>
    </row>
    <row r="35" spans="1:12" s="6" customFormat="1" x14ac:dyDescent="0.25">
      <c r="A35" s="10" t="s">
        <v>279</v>
      </c>
      <c r="B35" s="10" t="s">
        <v>224</v>
      </c>
      <c r="C35" s="10" t="s">
        <v>225</v>
      </c>
      <c r="D35" s="11">
        <f>D36+D37</f>
        <v>5000</v>
      </c>
      <c r="E35" s="11">
        <f>E36+E37</f>
        <v>5000</v>
      </c>
      <c r="F35" s="11">
        <f>G35+H35</f>
        <v>4940</v>
      </c>
      <c r="G35" s="11">
        <f>G36+G37</f>
        <v>0</v>
      </c>
      <c r="H35" s="11">
        <f>H36+H37</f>
        <v>4940</v>
      </c>
      <c r="I35" s="11">
        <f>I36+I37</f>
        <v>4940</v>
      </c>
      <c r="J35" s="11">
        <f>J36+J37</f>
        <v>0</v>
      </c>
      <c r="K35" s="11">
        <f>F35-I35-J35</f>
        <v>0</v>
      </c>
    </row>
    <row r="36" spans="1:12" s="6" customFormat="1" ht="22.5" x14ac:dyDescent="0.25">
      <c r="A36" s="10" t="s">
        <v>280</v>
      </c>
      <c r="B36" s="10" t="s">
        <v>227</v>
      </c>
      <c r="C36" s="10" t="s">
        <v>228</v>
      </c>
      <c r="D36" s="11">
        <v>5000</v>
      </c>
      <c r="E36" s="11">
        <v>5000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2" s="6" customFormat="1" x14ac:dyDescent="0.25">
      <c r="A37" s="10" t="s">
        <v>281</v>
      </c>
      <c r="B37" s="10" t="s">
        <v>216</v>
      </c>
      <c r="C37" s="10" t="s">
        <v>230</v>
      </c>
      <c r="D37" s="11">
        <v>0</v>
      </c>
      <c r="E37" s="11">
        <v>0</v>
      </c>
      <c r="F37" s="11">
        <f>G37+H37</f>
        <v>4940</v>
      </c>
      <c r="G37" s="11">
        <v>0</v>
      </c>
      <c r="H37" s="11">
        <v>4940</v>
      </c>
      <c r="I37" s="11">
        <v>4940</v>
      </c>
      <c r="J37" s="11">
        <v>0</v>
      </c>
      <c r="K37" s="11">
        <f>F37-I37-J37</f>
        <v>0</v>
      </c>
    </row>
    <row r="38" spans="1:12" s="6" customFormat="1" x14ac:dyDescent="0.25">
      <c r="A38" s="8"/>
      <c r="B38" s="8"/>
      <c r="C38" s="8"/>
      <c r="D38" s="9"/>
      <c r="E38" s="9"/>
      <c r="F38" s="9"/>
      <c r="G38" s="9"/>
      <c r="H38" s="9"/>
      <c r="I38" s="9"/>
      <c r="J38" s="9"/>
      <c r="K38" s="9"/>
    </row>
    <row r="39" spans="1:12" x14ac:dyDescent="0.25">
      <c r="A39" s="13" t="s">
        <v>231</v>
      </c>
      <c r="B39" s="13"/>
      <c r="C39" s="13"/>
      <c r="D39" s="13"/>
      <c r="E39" s="13" t="s">
        <v>233</v>
      </c>
      <c r="F39" s="13"/>
      <c r="G39" s="13"/>
      <c r="H39" s="13"/>
      <c r="I39" s="13" t="s">
        <v>234</v>
      </c>
      <c r="J39" s="13"/>
      <c r="K39" s="13"/>
      <c r="L39" s="13"/>
    </row>
    <row r="40" spans="1:12" x14ac:dyDescent="0.25">
      <c r="A40" s="3" t="s">
        <v>232</v>
      </c>
      <c r="B40" s="3"/>
      <c r="C40" s="3"/>
      <c r="D40" s="3"/>
      <c r="E40" s="3"/>
      <c r="F40" s="3"/>
      <c r="G40" s="3"/>
      <c r="H40" s="3"/>
      <c r="I40" s="3" t="s">
        <v>235</v>
      </c>
      <c r="J40" s="3"/>
      <c r="K40" s="3"/>
      <c r="L40" s="3"/>
    </row>
    <row r="77" spans="1:20" x14ac:dyDescent="0.25">
      <c r="A77" s="12"/>
      <c r="B77" s="12"/>
      <c r="C77" s="12"/>
      <c r="D77" s="12"/>
      <c r="I77" s="12"/>
      <c r="J77" s="12"/>
      <c r="K77" s="12"/>
      <c r="L77" s="12"/>
      <c r="Q77" s="12"/>
      <c r="R77" s="12"/>
      <c r="S77" s="12"/>
      <c r="T77" s="12"/>
    </row>
  </sheetData>
  <mergeCells count="23">
    <mergeCell ref="A39:D39"/>
    <mergeCell ref="A40:D40"/>
    <mergeCell ref="E39:H39"/>
    <mergeCell ref="E40:H40"/>
    <mergeCell ref="I39:L39"/>
    <mergeCell ref="I40:L40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2023-07-25T10:05:31Z</dcterms:created>
  <dcterms:modified xsi:type="dcterms:W3CDTF">2023-07-25T10:05:50Z</dcterms:modified>
</cp:coreProperties>
</file>