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 s="1"/>
  <c r="E23" i="3"/>
  <c r="E22" i="3" s="1"/>
  <c r="E21" i="3" s="1"/>
  <c r="G23" i="3"/>
  <c r="J23" i="3"/>
  <c r="J22" i="3" s="1"/>
  <c r="J21" i="3" s="1"/>
  <c r="F24" i="3"/>
  <c r="K24" i="3"/>
  <c r="F25" i="3"/>
  <c r="K25" i="3"/>
  <c r="F26" i="3"/>
  <c r="K26" i="3"/>
  <c r="D27" i="3"/>
  <c r="D23" i="3" s="1"/>
  <c r="D22" i="3" s="1"/>
  <c r="D21" i="3" s="1"/>
  <c r="E27" i="3"/>
  <c r="G27" i="3"/>
  <c r="F27" i="3" s="1"/>
  <c r="K27" i="3" s="1"/>
  <c r="H27" i="3"/>
  <c r="H23" i="3" s="1"/>
  <c r="H22" i="3" s="1"/>
  <c r="H21" i="3" s="1"/>
  <c r="I27" i="3"/>
  <c r="I23" i="3" s="1"/>
  <c r="I22" i="3" s="1"/>
  <c r="I21" i="3" s="1"/>
  <c r="J27" i="3"/>
  <c r="F28" i="3"/>
  <c r="K28" i="3" s="1"/>
  <c r="F29" i="3"/>
  <c r="K29" i="3"/>
  <c r="D30" i="3"/>
  <c r="E30" i="3"/>
  <c r="G30" i="3"/>
  <c r="F30" i="3" s="1"/>
  <c r="K30" i="3" s="1"/>
  <c r="H30" i="3"/>
  <c r="I30" i="3"/>
  <c r="J30" i="3"/>
  <c r="F31" i="3"/>
  <c r="K31" i="3"/>
  <c r="D33" i="3"/>
  <c r="D32" i="3" s="1"/>
  <c r="E33" i="3"/>
  <c r="E32" i="3" s="1"/>
  <c r="G33" i="3"/>
  <c r="F33" i="3" s="1"/>
  <c r="K33" i="3" s="1"/>
  <c r="H33" i="3"/>
  <c r="H32" i="3" s="1"/>
  <c r="I33" i="3"/>
  <c r="I32" i="3" s="1"/>
  <c r="J33" i="3"/>
  <c r="J32" i="3" s="1"/>
  <c r="F34" i="3"/>
  <c r="K34" i="3"/>
  <c r="F35" i="3"/>
  <c r="K35" i="3" s="1"/>
  <c r="D36" i="3"/>
  <c r="E36" i="3"/>
  <c r="G36" i="3"/>
  <c r="F36" i="3" s="1"/>
  <c r="K36" i="3" s="1"/>
  <c r="H36" i="3"/>
  <c r="I36" i="3"/>
  <c r="J36" i="3"/>
  <c r="F37" i="3"/>
  <c r="K37" i="3"/>
  <c r="F38" i="3"/>
  <c r="K38" i="3"/>
  <c r="D39" i="3"/>
  <c r="E39" i="3"/>
  <c r="F39" i="3"/>
  <c r="G39" i="3"/>
  <c r="H39" i="3"/>
  <c r="I39" i="3"/>
  <c r="J39" i="3"/>
  <c r="K39" i="3"/>
  <c r="F40" i="3"/>
  <c r="K40" i="3"/>
  <c r="D41" i="3"/>
  <c r="E41" i="3"/>
  <c r="G41" i="3"/>
  <c r="F41" i="3" s="1"/>
  <c r="K41" i="3" s="1"/>
  <c r="H41" i="3"/>
  <c r="I41" i="3"/>
  <c r="J41" i="3"/>
  <c r="F42" i="3"/>
  <c r="K42" i="3" s="1"/>
  <c r="F43" i="3"/>
  <c r="K43" i="3"/>
  <c r="D17" i="2"/>
  <c r="D16" i="2" s="1"/>
  <c r="D15" i="2" s="1"/>
  <c r="D14" i="2" s="1"/>
  <c r="E17" i="2"/>
  <c r="E16" i="2" s="1"/>
  <c r="E15" i="2" s="1"/>
  <c r="E14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F33" i="2"/>
  <c r="K33" i="2"/>
  <c r="D35" i="2"/>
  <c r="D34" i="2" s="1"/>
  <c r="E35" i="2"/>
  <c r="E34" i="2" s="1"/>
  <c r="G35" i="2"/>
  <c r="F35" i="2" s="1"/>
  <c r="K35" i="2" s="1"/>
  <c r="H35" i="2"/>
  <c r="H34" i="2" s="1"/>
  <c r="I35" i="2"/>
  <c r="J35" i="2"/>
  <c r="F36" i="2"/>
  <c r="K36" i="2"/>
  <c r="F37" i="2"/>
  <c r="K37" i="2"/>
  <c r="F38" i="2"/>
  <c r="K38" i="2"/>
  <c r="D39" i="2"/>
  <c r="E39" i="2"/>
  <c r="G39" i="2"/>
  <c r="F39" i="2" s="1"/>
  <c r="K39" i="2" s="1"/>
  <c r="H39" i="2"/>
  <c r="I39" i="2"/>
  <c r="J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F44" i="2"/>
  <c r="K44" i="2"/>
  <c r="G45" i="2"/>
  <c r="D46" i="2"/>
  <c r="D45" i="2" s="1"/>
  <c r="E46" i="2"/>
  <c r="E45" i="2" s="1"/>
  <c r="G46" i="2"/>
  <c r="F46" i="2" s="1"/>
  <c r="K46" i="2" s="1"/>
  <c r="H46" i="2"/>
  <c r="H45" i="2" s="1"/>
  <c r="I46" i="2"/>
  <c r="I45" i="2" s="1"/>
  <c r="J46" i="2"/>
  <c r="J45" i="2" s="1"/>
  <c r="F47" i="2"/>
  <c r="K47" i="2"/>
  <c r="D51" i="2"/>
  <c r="D50" i="2" s="1"/>
  <c r="D49" i="2" s="1"/>
  <c r="E51" i="2"/>
  <c r="E50" i="2" s="1"/>
  <c r="E49" i="2" s="1"/>
  <c r="G51" i="2"/>
  <c r="F51" i="2" s="1"/>
  <c r="K51" i="2" s="1"/>
  <c r="H51" i="2"/>
  <c r="H50" i="2" s="1"/>
  <c r="H49" i="2" s="1"/>
  <c r="H48" i="2" s="1"/>
  <c r="I51" i="2"/>
  <c r="I50" i="2" s="1"/>
  <c r="I49" i="2" s="1"/>
  <c r="J51" i="2"/>
  <c r="J50" i="2" s="1"/>
  <c r="J49" i="2" s="1"/>
  <c r="F52" i="2"/>
  <c r="K52" i="2"/>
  <c r="D55" i="2"/>
  <c r="D54" i="2" s="1"/>
  <c r="D53" i="2" s="1"/>
  <c r="E55" i="2"/>
  <c r="E54" i="2" s="1"/>
  <c r="E53" i="2" s="1"/>
  <c r="G55" i="2"/>
  <c r="F55" i="2" s="1"/>
  <c r="K55" i="2" s="1"/>
  <c r="H55" i="2"/>
  <c r="H54" i="2" s="1"/>
  <c r="H53" i="2" s="1"/>
  <c r="I55" i="2"/>
  <c r="I54" i="2" s="1"/>
  <c r="I53" i="2" s="1"/>
  <c r="J55" i="2"/>
  <c r="J54" i="2" s="1"/>
  <c r="J53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D18" i="1"/>
  <c r="D17" i="1" s="1"/>
  <c r="D16" i="1" s="1"/>
  <c r="E18" i="1"/>
  <c r="E17" i="1" s="1"/>
  <c r="E16" i="1" s="1"/>
  <c r="F18" i="1"/>
  <c r="K18" i="1" s="1"/>
  <c r="G18" i="1"/>
  <c r="G17" i="1" s="1"/>
  <c r="G16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F23" i="1"/>
  <c r="K23" i="1"/>
  <c r="D26" i="1"/>
  <c r="D25" i="1" s="1"/>
  <c r="D24" i="1" s="1"/>
  <c r="E26" i="1"/>
  <c r="E25" i="1" s="1"/>
  <c r="E24" i="1" s="1"/>
  <c r="F26" i="1"/>
  <c r="K26" i="1" s="1"/>
  <c r="G26" i="1"/>
  <c r="G25" i="1" s="1"/>
  <c r="G24" i="1" s="1"/>
  <c r="F24" i="1" s="1"/>
  <c r="H26" i="1"/>
  <c r="H25" i="1" s="1"/>
  <c r="H24" i="1" s="1"/>
  <c r="I26" i="1"/>
  <c r="I25" i="1" s="1"/>
  <c r="I24" i="1" s="1"/>
  <c r="J26" i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 s="1"/>
  <c r="F34" i="1"/>
  <c r="K34" i="1"/>
  <c r="D36" i="1"/>
  <c r="D35" i="1" s="1"/>
  <c r="E36" i="1"/>
  <c r="G36" i="1"/>
  <c r="G35" i="1" s="1"/>
  <c r="H36" i="1"/>
  <c r="H35" i="1" s="1"/>
  <c r="I36" i="1"/>
  <c r="J36" i="1"/>
  <c r="F37" i="1"/>
  <c r="K37" i="1"/>
  <c r="F38" i="1"/>
  <c r="K38" i="1"/>
  <c r="F39" i="1"/>
  <c r="K39" i="1" s="1"/>
  <c r="D40" i="1"/>
  <c r="E40" i="1"/>
  <c r="G40" i="1"/>
  <c r="F40" i="1" s="1"/>
  <c r="H40" i="1"/>
  <c r="I40" i="1"/>
  <c r="J40" i="1"/>
  <c r="F41" i="1"/>
  <c r="K41" i="1"/>
  <c r="H42" i="1"/>
  <c r="D43" i="1"/>
  <c r="D42" i="1" s="1"/>
  <c r="E43" i="1"/>
  <c r="E42" i="1" s="1"/>
  <c r="G43" i="1"/>
  <c r="G42" i="1" s="1"/>
  <c r="H43" i="1"/>
  <c r="I43" i="1"/>
  <c r="I42" i="1" s="1"/>
  <c r="J43" i="1"/>
  <c r="J42" i="1" s="1"/>
  <c r="F44" i="1"/>
  <c r="K44" i="1"/>
  <c r="F45" i="1"/>
  <c r="K45" i="1"/>
  <c r="D47" i="1"/>
  <c r="D46" i="1" s="1"/>
  <c r="E47" i="1"/>
  <c r="E46" i="1" s="1"/>
  <c r="G47" i="1"/>
  <c r="F47" i="1" s="1"/>
  <c r="K47" i="1" s="1"/>
  <c r="H47" i="1"/>
  <c r="H46" i="1" s="1"/>
  <c r="I47" i="1"/>
  <c r="I46" i="1" s="1"/>
  <c r="J47" i="1"/>
  <c r="J46" i="1" s="1"/>
  <c r="F48" i="1"/>
  <c r="K48" i="1" s="1"/>
  <c r="J51" i="1"/>
  <c r="J50" i="1" s="1"/>
  <c r="J49" i="1" s="1"/>
  <c r="D52" i="1"/>
  <c r="D51" i="1" s="1"/>
  <c r="D50" i="1" s="1"/>
  <c r="E52" i="1"/>
  <c r="E51" i="1" s="1"/>
  <c r="E50" i="1" s="1"/>
  <c r="E49" i="1" s="1"/>
  <c r="G52" i="1"/>
  <c r="F52" i="1" s="1"/>
  <c r="K52" i="1" s="1"/>
  <c r="H52" i="1"/>
  <c r="H51" i="1" s="1"/>
  <c r="H50" i="1" s="1"/>
  <c r="I52" i="1"/>
  <c r="I51" i="1" s="1"/>
  <c r="I50" i="1" s="1"/>
  <c r="J52" i="1"/>
  <c r="F53" i="1"/>
  <c r="K53" i="1"/>
  <c r="H55" i="1"/>
  <c r="H54" i="1" s="1"/>
  <c r="D56" i="1"/>
  <c r="D55" i="1" s="1"/>
  <c r="D54" i="1" s="1"/>
  <c r="E56" i="1"/>
  <c r="E55" i="1" s="1"/>
  <c r="E54" i="1" s="1"/>
  <c r="G56" i="1"/>
  <c r="G55" i="1" s="1"/>
  <c r="H56" i="1"/>
  <c r="I56" i="1"/>
  <c r="I55" i="1" s="1"/>
  <c r="I54" i="1" s="1"/>
  <c r="J56" i="1"/>
  <c r="J55" i="1" s="1"/>
  <c r="J54" i="1" s="1"/>
  <c r="F57" i="1"/>
  <c r="K57" i="1"/>
  <c r="D58" i="1"/>
  <c r="E58" i="1"/>
  <c r="F58" i="1"/>
  <c r="K58" i="1" s="1"/>
  <c r="G58" i="1"/>
  <c r="H58" i="1"/>
  <c r="I58" i="1"/>
  <c r="J58" i="1"/>
  <c r="F59" i="1"/>
  <c r="K59" i="1"/>
  <c r="F60" i="1"/>
  <c r="K60" i="1" s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/>
  <c r="E67" i="1"/>
  <c r="E66" i="1" s="1"/>
  <c r="E65" i="1" s="1"/>
  <c r="F67" i="1"/>
  <c r="K67" i="1" s="1"/>
  <c r="H67" i="1"/>
  <c r="I67" i="1"/>
  <c r="I66" i="1" s="1"/>
  <c r="I65" i="1" s="1"/>
  <c r="F68" i="1"/>
  <c r="K68" i="1"/>
  <c r="F69" i="1"/>
  <c r="K69" i="1" s="1"/>
  <c r="F70" i="1"/>
  <c r="K70" i="1"/>
  <c r="F71" i="1"/>
  <c r="K71" i="1"/>
  <c r="F72" i="1"/>
  <c r="K72" i="1"/>
  <c r="D73" i="1"/>
  <c r="D67" i="1" s="1"/>
  <c r="D66" i="1" s="1"/>
  <c r="D65" i="1" s="1"/>
  <c r="E73" i="1"/>
  <c r="G73" i="1"/>
  <c r="G67" i="1" s="1"/>
  <c r="G66" i="1" s="1"/>
  <c r="G65" i="1" s="1"/>
  <c r="H73" i="1"/>
  <c r="I73" i="1"/>
  <c r="J73" i="1"/>
  <c r="J67" i="1" s="1"/>
  <c r="J66" i="1" s="1"/>
  <c r="J65" i="1" s="1"/>
  <c r="F74" i="1"/>
  <c r="K74" i="1" s="1"/>
  <c r="F75" i="1"/>
  <c r="K75" i="1"/>
  <c r="D76" i="1"/>
  <c r="E76" i="1"/>
  <c r="G76" i="1"/>
  <c r="H76" i="1"/>
  <c r="I76" i="1"/>
  <c r="J76" i="1"/>
  <c r="F77" i="1"/>
  <c r="K77" i="1"/>
  <c r="F78" i="1"/>
  <c r="K78" i="1"/>
  <c r="D80" i="1"/>
  <c r="D79" i="1" s="1"/>
  <c r="E80" i="1"/>
  <c r="G80" i="1"/>
  <c r="F80" i="1" s="1"/>
  <c r="K80" i="1" s="1"/>
  <c r="H80" i="1"/>
  <c r="I80" i="1"/>
  <c r="I79" i="1" s="1"/>
  <c r="J80" i="1"/>
  <c r="F81" i="1"/>
  <c r="K81" i="1" s="1"/>
  <c r="F82" i="1"/>
  <c r="K82" i="1"/>
  <c r="D83" i="1"/>
  <c r="E83" i="1"/>
  <c r="G83" i="1"/>
  <c r="H83" i="1"/>
  <c r="I83" i="1"/>
  <c r="J83" i="1"/>
  <c r="F84" i="1"/>
  <c r="K84" i="1"/>
  <c r="F85" i="1"/>
  <c r="K85" i="1"/>
  <c r="D86" i="1"/>
  <c r="E86" i="1"/>
  <c r="G86" i="1"/>
  <c r="F86" i="1" s="1"/>
  <c r="K86" i="1" s="1"/>
  <c r="H86" i="1"/>
  <c r="I86" i="1"/>
  <c r="J86" i="1"/>
  <c r="F87" i="1"/>
  <c r="K87" i="1" s="1"/>
  <c r="D88" i="1"/>
  <c r="E88" i="1"/>
  <c r="G88" i="1"/>
  <c r="F88" i="1" s="1"/>
  <c r="H88" i="1"/>
  <c r="I88" i="1"/>
  <c r="J88" i="1"/>
  <c r="F89" i="1"/>
  <c r="K89" i="1"/>
  <c r="F90" i="1"/>
  <c r="K90" i="1"/>
  <c r="J12" i="3" l="1"/>
  <c r="I12" i="3"/>
  <c r="H12" i="3"/>
  <c r="E12" i="3"/>
  <c r="F23" i="3"/>
  <c r="K23" i="3" s="1"/>
  <c r="D12" i="3"/>
  <c r="G22" i="3"/>
  <c r="G18" i="3"/>
  <c r="F18" i="3" s="1"/>
  <c r="K18" i="3" s="1"/>
  <c r="G32" i="3"/>
  <c r="F32" i="3" s="1"/>
  <c r="K32" i="3" s="1"/>
  <c r="G15" i="3"/>
  <c r="E48" i="2"/>
  <c r="I48" i="2"/>
  <c r="D48" i="2"/>
  <c r="D13" i="2" s="1"/>
  <c r="D12" i="2" s="1"/>
  <c r="E13" i="2"/>
  <c r="E12" i="2" s="1"/>
  <c r="F45" i="2"/>
  <c r="K45" i="2" s="1"/>
  <c r="I14" i="2"/>
  <c r="J34" i="2"/>
  <c r="J14" i="2" s="1"/>
  <c r="J13" i="2" s="1"/>
  <c r="J12" i="2" s="1"/>
  <c r="H14" i="2"/>
  <c r="H13" i="2" s="1"/>
  <c r="H12" i="2" s="1"/>
  <c r="J48" i="2"/>
  <c r="I34" i="2"/>
  <c r="G62" i="2"/>
  <c r="G50" i="2"/>
  <c r="G24" i="2"/>
  <c r="G16" i="2"/>
  <c r="G54" i="2"/>
  <c r="G41" i="2"/>
  <c r="F41" i="2" s="1"/>
  <c r="K41" i="2" s="1"/>
  <c r="F62" i="1"/>
  <c r="K62" i="1" s="1"/>
  <c r="F35" i="1"/>
  <c r="D49" i="1"/>
  <c r="E15" i="1"/>
  <c r="E14" i="1" s="1"/>
  <c r="G15" i="1"/>
  <c r="F17" i="1"/>
  <c r="K17" i="1" s="1"/>
  <c r="K88" i="1"/>
  <c r="F83" i="1"/>
  <c r="K83" i="1" s="1"/>
  <c r="H79" i="1"/>
  <c r="F42" i="1"/>
  <c r="K42" i="1" s="1"/>
  <c r="F16" i="1"/>
  <c r="K16" i="1" s="1"/>
  <c r="D15" i="1"/>
  <c r="D14" i="1" s="1"/>
  <c r="F55" i="1"/>
  <c r="K55" i="1" s="1"/>
  <c r="G54" i="1"/>
  <c r="F54" i="1" s="1"/>
  <c r="K54" i="1" s="1"/>
  <c r="K40" i="1"/>
  <c r="J35" i="1"/>
  <c r="F25" i="1"/>
  <c r="F76" i="1"/>
  <c r="K76" i="1" s="1"/>
  <c r="J79" i="1"/>
  <c r="I49" i="1"/>
  <c r="E79" i="1"/>
  <c r="H66" i="1"/>
  <c r="H65" i="1" s="1"/>
  <c r="F65" i="1" s="1"/>
  <c r="K65" i="1" s="1"/>
  <c r="H49" i="1"/>
  <c r="E35" i="1"/>
  <c r="I35" i="1"/>
  <c r="I15" i="1" s="1"/>
  <c r="I14" i="1" s="1"/>
  <c r="J25" i="1"/>
  <c r="J24" i="1" s="1"/>
  <c r="K24" i="1" s="1"/>
  <c r="H15" i="1"/>
  <c r="H14" i="1" s="1"/>
  <c r="F56" i="1"/>
  <c r="K56" i="1" s="1"/>
  <c r="F43" i="1"/>
  <c r="K43" i="1" s="1"/>
  <c r="F36" i="1"/>
  <c r="K36" i="1" s="1"/>
  <c r="F63" i="1"/>
  <c r="K63" i="1" s="1"/>
  <c r="G51" i="1"/>
  <c r="G79" i="1"/>
  <c r="F79" i="1" s="1"/>
  <c r="G46" i="1"/>
  <c r="F46" i="1" s="1"/>
  <c r="K46" i="1" s="1"/>
  <c r="F73" i="1"/>
  <c r="K73" i="1" s="1"/>
  <c r="F15" i="3" l="1"/>
  <c r="K15" i="3" s="1"/>
  <c r="G14" i="3"/>
  <c r="F22" i="3"/>
  <c r="K22" i="3" s="1"/>
  <c r="G21" i="3"/>
  <c r="F21" i="3" s="1"/>
  <c r="K21" i="3" s="1"/>
  <c r="I13" i="2"/>
  <c r="I12" i="2" s="1"/>
  <c r="F54" i="2"/>
  <c r="K54" i="2" s="1"/>
  <c r="G53" i="2"/>
  <c r="F53" i="2" s="1"/>
  <c r="K53" i="2" s="1"/>
  <c r="F16" i="2"/>
  <c r="K16" i="2" s="1"/>
  <c r="G15" i="2"/>
  <c r="F24" i="2"/>
  <c r="K24" i="2" s="1"/>
  <c r="G23" i="2"/>
  <c r="F23" i="2" s="1"/>
  <c r="K23" i="2" s="1"/>
  <c r="F50" i="2"/>
  <c r="K50" i="2" s="1"/>
  <c r="G49" i="2"/>
  <c r="F62" i="2"/>
  <c r="K62" i="2" s="1"/>
  <c r="G61" i="2"/>
  <c r="F61" i="2" s="1"/>
  <c r="K61" i="2" s="1"/>
  <c r="G34" i="2"/>
  <c r="F34" i="2" s="1"/>
  <c r="K34" i="2" s="1"/>
  <c r="I12" i="1"/>
  <c r="I13" i="1"/>
  <c r="H13" i="1"/>
  <c r="H12" i="1"/>
  <c r="E12" i="1"/>
  <c r="E13" i="1"/>
  <c r="J15" i="1"/>
  <c r="J14" i="1" s="1"/>
  <c r="K79" i="1"/>
  <c r="F51" i="1"/>
  <c r="K51" i="1" s="1"/>
  <c r="G50" i="1"/>
  <c r="K25" i="1"/>
  <c r="F66" i="1"/>
  <c r="K66" i="1" s="1"/>
  <c r="K35" i="1"/>
  <c r="D12" i="1"/>
  <c r="D13" i="1"/>
  <c r="F15" i="1"/>
  <c r="F14" i="3" l="1"/>
  <c r="K14" i="3" s="1"/>
  <c r="G13" i="3"/>
  <c r="F15" i="2"/>
  <c r="K15" i="2" s="1"/>
  <c r="G14" i="2"/>
  <c r="F49" i="2"/>
  <c r="K49" i="2" s="1"/>
  <c r="G48" i="2"/>
  <c r="F48" i="2" s="1"/>
  <c r="K48" i="2" s="1"/>
  <c r="J12" i="1"/>
  <c r="J13" i="1"/>
  <c r="F50" i="1"/>
  <c r="K50" i="1" s="1"/>
  <c r="G49" i="1"/>
  <c r="K15" i="1"/>
  <c r="F13" i="3" l="1"/>
  <c r="K13" i="3" s="1"/>
  <c r="G12" i="3"/>
  <c r="F12" i="3" s="1"/>
  <c r="K12" i="3" s="1"/>
  <c r="F14" i="2"/>
  <c r="K14" i="2" s="1"/>
  <c r="G13" i="2"/>
  <c r="F49" i="1"/>
  <c r="K49" i="1" s="1"/>
  <c r="G14" i="1"/>
  <c r="F13" i="2" l="1"/>
  <c r="K13" i="2" s="1"/>
  <c r="G12" i="2"/>
  <c r="F12" i="2" s="1"/>
  <c r="K12" i="2" s="1"/>
  <c r="G12" i="1"/>
  <c r="F12" i="1" s="1"/>
  <c r="K12" i="1" s="1"/>
  <c r="G13" i="1"/>
  <c r="F13" i="1" s="1"/>
  <c r="K13" i="1" s="1"/>
  <c r="F14" i="1"/>
  <c r="K14" i="1" s="1"/>
</calcChain>
</file>

<file path=xl/sharedStrings.xml><?xml version="1.0" encoding="utf-8"?>
<sst xmlns="http://schemas.openxmlformats.org/spreadsheetml/2006/main" count="576" uniqueCount="310">
  <si>
    <t>CENTRALIZAT</t>
  </si>
  <si>
    <t>CUI: 4446627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</si>
  <si>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</si>
  <si>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</si>
  <si>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</si>
  <si>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</si>
  <si>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</si>
  <si>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</si>
  <si>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</si>
  <si>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</si>
  <si>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</si>
  <si>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</si>
  <si>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</si>
  <si>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</si>
  <si>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</si>
  <si>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</si>
  <si>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</si>
  <si>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</si>
  <si>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</si>
  <si>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</si>
  <si>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</si>
  <si>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</si>
  <si>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</si>
  <si>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</si>
  <si>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</si>
  <si>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</si>
  <si>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</si>
  <si>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</si>
  <si>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</si>
  <si>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</si>
  <si>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</si>
  <si>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</si>
  <si>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</si>
  <si>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</si>
  <si>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</si>
  <si>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</si>
  <si>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</si>
  <si>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</si>
  <si>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</si>
  <si>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</si>
  <si>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</si>
  <si>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</si>
  <si>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</si>
  <si>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</si>
  <si>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</si>
  <si>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</si>
  <si>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</si>
  <si>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</si>
  <si>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</si>
  <si>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</si>
  <si>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</si>
  <si>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</si>
  <si>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</si>
  <si>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</si>
  <si>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</si>
  <si>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</si>
  <si>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</si>
  <si>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</si>
  <si>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</si>
  <si>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</si>
  <si>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</si>
  <si>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</si>
  <si>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</si>
  <si>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</si>
  <si>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</si>
  <si>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</si>
  <si>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</si>
  <si>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</si>
  <si>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</si>
  <si>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</si>
  <si>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</si>
  <si>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</si>
  <si>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</si>
  <si>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</si>
  <si>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</si>
  <si>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</si>
  <si>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</si>
  <si>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</si>
  <si>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</si>
  <si>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</si>
  <si>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</si>
  <si>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</si>
  <si>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</si>
  <si>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</si>
  <si>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</si>
  <si>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</si>
  <si>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</si>
  <si>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</si>
  <si>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</si>
  <si>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</si>
  <si>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</si>
  <si>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</si>
  <si>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</si>
  <si>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</si>
  <si>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</si>
  <si>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</si>
  <si>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</si>
  <si>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</si>
  <si>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</si>
  <si>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</si>
  <si>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</si>
  <si>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</si>
  <si>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</si>
  <si>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</si>
  <si>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44</t>
  </si>
  <si>
    <t>Taxe pe servicii specifice (cod 15.02.01+15.02.50)</t>
  </si>
  <si>
    <t>15.02</t>
  </si>
  <si>
    <t>45</t>
  </si>
  <si>
    <t>Impozit pe spectacole</t>
  </si>
  <si>
    <t>15.02.01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</si>
  <si>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</si>
  <si>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</si>
  <si>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</si>
  <si>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</si>
  <si>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</si>
  <si>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</si>
  <si>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</si>
  <si>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</si>
  <si>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</si>
  <si>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</si>
  <si>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</si>
  <si>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</si>
  <si>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</si>
  <si>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</si>
  <si>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</si>
  <si>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</si>
  <si>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</si>
  <si>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</si>
  <si>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</si>
  <si>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</si>
  <si>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</si>
  <si>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</si>
  <si>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</si>
  <si>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</si>
  <si>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</si>
  <si>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</si>
  <si>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</si>
  <si>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</si>
  <si>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</si>
  <si>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</si>
  <si>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</si>
  <si>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</si>
  <si>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</si>
  <si>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</si>
  <si>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</si>
  <si>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</si>
  <si>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</si>
  <si>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</si>
  <si>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</si>
  <si>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</si>
  <si>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</si>
  <si>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</si>
  <si>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</si>
  <si>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</si>
  <si>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</si>
  <si>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</si>
  <si>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</si>
  <si>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</si>
  <si>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</si>
  <si>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</si>
  <si>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</si>
  <si>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</si>
  <si>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</si>
  <si>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</si>
  <si>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</si>
  <si>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</si>
  <si>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</si>
  <si>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</si>
  <si>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</si>
  <si>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</si>
  <si>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</si>
  <si>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</si>
  <si>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</si>
  <si>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</si>
  <si>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</si>
  <si>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</si>
  <si>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</si>
  <si>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</si>
  <si>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</si>
  <si>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</si>
  <si>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</si>
  <si>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</si>
  <si>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</si>
  <si>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</si>
  <si>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</si>
  <si>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</si>
  <si>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</si>
  <si>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</si>
  <si>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</si>
  <si>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</si>
  <si>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</si>
  <si>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</si>
  <si>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</si>
  <si>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</si>
  <si>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196</t>
  </si>
  <si>
    <t>Sume alocate din bugetul de stat aferente corectiilor financiare</t>
  </si>
  <si>
    <t>42.02.62</t>
  </si>
  <si>
    <t>201</t>
  </si>
  <si>
    <t>Finantarea programelor nationale de dezvoltare locala</t>
  </si>
  <si>
    <t>42.02.65</t>
  </si>
  <si>
    <t>204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</si>
  <si>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</si>
  <si>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</si>
  <si>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216</t>
  </si>
  <si>
    <t>Alocări de sume din PNRR aferente asistenţei financiare nerambursabile ( cod 42.02.88 01 la 42.02.88.03)</t>
  </si>
  <si>
    <t>42.02.88</t>
  </si>
  <si>
    <t>217</t>
  </si>
  <si>
    <t>Fonduri europene nerambursabile</t>
  </si>
  <si>
    <t>42.02.88.01</t>
  </si>
  <si>
    <t>219</t>
  </si>
  <si>
    <t>Sume aferente TVA</t>
  </si>
  <si>
    <t>42.02.88.03</t>
  </si>
  <si>
    <t>235</t>
  </si>
  <si>
    <t>Subventii de la alte administratii (cod. 43.02.01+43.02.04+43.02.07+43.02.08+43.02.20+43.02.21)</t>
  </si>
  <si>
    <t>43.02</t>
  </si>
  <si>
    <t>245</t>
  </si>
  <si>
    <t>Sume alocate din bugetul AFIR, pentru sustinerea proiectelor din PNDR 2014-2020</t>
  </si>
  <si>
    <t>43.02.31</t>
  </si>
  <si>
    <t>246</t>
  </si>
  <si>
    <t>Sume alocate din bugetul ANCPI pentru finanţarea lucrărilor de înregistrare sistematică din cadrul Programului naţional de cadastru şi carte funciară</t>
  </si>
  <si>
    <t>43.02.34</t>
  </si>
  <si>
    <t>342</t>
  </si>
  <si>
    <t>Sume primite de la UE/alti donatori in contul platilor efectuate si prefinantari aferente cadrului financiar 2014-2020</t>
  </si>
  <si>
    <t>48.02</t>
  </si>
  <si>
    <t>343</t>
  </si>
  <si>
    <t>Fondul European de Dezvoltare Regionala (FEDR)</t>
  </si>
  <si>
    <t>48.02.01</t>
  </si>
  <si>
    <t>345</t>
  </si>
  <si>
    <t xml:space="preserve">  Sume primite in contul platilor efectuate in anii anteriori</t>
  </si>
  <si>
    <t>48.02.01.02</t>
  </si>
  <si>
    <t>346</t>
  </si>
  <si>
    <t xml:space="preserve">  Prefinantare</t>
  </si>
  <si>
    <t>48.02.01.03</t>
  </si>
  <si>
    <t>347</t>
  </si>
  <si>
    <t>Fondul Social European (FSE)</t>
  </si>
  <si>
    <t>48.02.02</t>
  </si>
  <si>
    <t>348</t>
  </si>
  <si>
    <t xml:space="preserve">  Sume primite in contul platilor efectuate in anul curent</t>
  </si>
  <si>
    <t>48.02.02.01</t>
  </si>
  <si>
    <t>350</t>
  </si>
  <si>
    <t>48.02.02.03</t>
  </si>
  <si>
    <t>355</t>
  </si>
  <si>
    <t xml:space="preserve">Fondul European Agricol de Dezvoltare Rurala  (FEADR)  (cod 48.02.04.01+48.02.04.02+48.02.04.03) </t>
  </si>
  <si>
    <t>48.02.04</t>
  </si>
  <si>
    <t>356</t>
  </si>
  <si>
    <t xml:space="preserve">  Sume primite în contul plăţilor efectuate în anul curent</t>
  </si>
  <si>
    <t>48.02.04.01</t>
  </si>
  <si>
    <t>367</t>
  </si>
  <si>
    <t>Instrumentul European de Vecinatate (ENI)</t>
  </si>
  <si>
    <t>48.02.12</t>
  </si>
  <si>
    <t>368</t>
  </si>
  <si>
    <t>48.02.12.01</t>
  </si>
  <si>
    <t>370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</si>
  <si>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</si>
  <si>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</si>
  <si>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</si>
  <si>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</si>
  <si>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</si>
  <si>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</si>
  <si>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</si>
  <si>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</si>
  <si>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</si>
  <si>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</si>
  <si>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</si>
  <si>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</si>
  <si>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</si>
  <si>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42</t>
  </si>
  <si>
    <t>43</t>
  </si>
  <si>
    <t>46</t>
  </si>
  <si>
    <t>51</t>
  </si>
  <si>
    <t>52</t>
  </si>
  <si>
    <t>59</t>
  </si>
  <si>
    <t>62</t>
  </si>
  <si>
    <t>69</t>
  </si>
  <si>
    <t>84</t>
  </si>
  <si>
    <t>85</t>
  </si>
  <si>
    <t>91</t>
  </si>
  <si>
    <t>95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</si>
  <si>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</si>
  <si>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</si>
  <si>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</si>
  <si>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</si>
  <si>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</si>
  <si>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</si>
  <si>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</si>
  <si>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</si>
  <si>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</si>
  <si>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</si>
  <si>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</si>
  <si>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</si>
  <si>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</si>
  <si>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</si>
  <si>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</si>
  <si>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</si>
  <si>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76</t>
  </si>
  <si>
    <t>79</t>
  </si>
  <si>
    <t>81</t>
  </si>
  <si>
    <t>90</t>
  </si>
  <si>
    <t>106</t>
  </si>
  <si>
    <t>109</t>
  </si>
  <si>
    <t>202</t>
  </si>
  <si>
    <t>205</t>
  </si>
  <si>
    <t>206</t>
  </si>
  <si>
    <t>207</t>
  </si>
  <si>
    <t>209</t>
  </si>
  <si>
    <t>214</t>
  </si>
  <si>
    <t>215</t>
  </si>
  <si>
    <t>226</t>
  </si>
  <si>
    <t>227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</si>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</sst>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1.6" x14ac:dyDescent="0.3">
      <c r="A12" s="10" t="s">
        <v>20</v>
      </c>
      <c r="B12" s="10" t="s">
        <v>21</v>
      </c>
      <c r="C12" s="10" t="s">
        <v>22</v>
      </c>
      <c r="D12" s="11">
        <f>D14+D62+D65+D79</f>
        <v>17249500</v>
      </c>
      <c r="E12" s="11">
        <f>E14+E62+E65+E79</f>
        <v>14596600</v>
      </c>
      <c r="F12" s="11">
        <f>G12+H12</f>
        <v>14301313</v>
      </c>
      <c r="G12" s="11">
        <f>G14+G62+G65+G79</f>
        <v>2127088</v>
      </c>
      <c r="H12" s="11">
        <f>H14+H62+H65+H79</f>
        <v>12174225</v>
      </c>
      <c r="I12" s="11">
        <f>I14+I62+I65+I79</f>
        <v>11861414</v>
      </c>
      <c r="J12" s="11">
        <f>J14+J62+J65+J79</f>
        <v>26210</v>
      </c>
      <c r="K12" s="11">
        <f>F12-I12-J12</f>
        <v>2413689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D14-D36</f>
        <v>4184700</v>
      </c>
      <c r="E13" s="11">
        <f>E14-E36</f>
        <v>3668700</v>
      </c>
      <c r="F13" s="11">
        <f>G13+H13</f>
        <v>5321578</v>
      </c>
      <c r="G13" s="11">
        <f>G14-G36</f>
        <v>2127088</v>
      </c>
      <c r="H13" s="11">
        <f>H14-H36</f>
        <v>3194490</v>
      </c>
      <c r="I13" s="11">
        <f>I14-I36</f>
        <v>2881679</v>
      </c>
      <c r="J13" s="11">
        <f>J14-J36</f>
        <v>26210</v>
      </c>
      <c r="K13" s="11">
        <f>F13-I13-J13</f>
        <v>2413689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D15+D49</f>
        <v>9624700</v>
      </c>
      <c r="E14" s="11">
        <f>E15+E49</f>
        <v>7826700</v>
      </c>
      <c r="F14" s="11">
        <f>G14+H14</f>
        <v>9479578</v>
      </c>
      <c r="G14" s="11">
        <f>G15+G49</f>
        <v>2127088</v>
      </c>
      <c r="H14" s="11">
        <f>H15+H49</f>
        <v>7352490</v>
      </c>
      <c r="I14" s="11">
        <f>I15+I49</f>
        <v>7039679</v>
      </c>
      <c r="J14" s="11">
        <f>J15+J49</f>
        <v>26210</v>
      </c>
      <c r="K14" s="11">
        <f>F14-I14-J14</f>
        <v>2413689</v>
      </c>
    </row>
    <row r="15" spans="1:11" s="6" customFormat="1" x14ac:dyDescent="0.3">
      <c r="A15" s="10" t="s">
        <v>29</v>
      </c>
      <c r="B15" s="10" t="s">
        <v>30</v>
      </c>
      <c r="C15" s="10" t="s">
        <v>31</v>
      </c>
      <c r="D15" s="11">
        <f>D16+D24+D35+D46</f>
        <v>8811000</v>
      </c>
      <c r="E15" s="11">
        <f>E16+E24+E35+E46</f>
        <v>7166000</v>
      </c>
      <c r="F15" s="11">
        <f>G15+H15</f>
        <v>8179987</v>
      </c>
      <c r="G15" s="11">
        <f>G16+G24+G35+G46</f>
        <v>1275235</v>
      </c>
      <c r="H15" s="11">
        <f>H16+H24+H35+H46</f>
        <v>6904752</v>
      </c>
      <c r="I15" s="11">
        <f>I16+I24+I35+I46</f>
        <v>6804617</v>
      </c>
      <c r="J15" s="11">
        <f>J16+J24+J35+J46</f>
        <v>26210</v>
      </c>
      <c r="K15" s="11">
        <f>F15-I15-J15</f>
        <v>1349160</v>
      </c>
    </row>
    <row r="16" spans="1:11" s="6" customFormat="1" ht="21.6" x14ac:dyDescent="0.3">
      <c r="A16" s="10" t="s">
        <v>32</v>
      </c>
      <c r="B16" s="10" t="s">
        <v>33</v>
      </c>
      <c r="C16" s="10" t="s">
        <v>34</v>
      </c>
      <c r="D16" s="11">
        <f>+D17</f>
        <v>2665000</v>
      </c>
      <c r="E16" s="11">
        <f>+E17</f>
        <v>2451000</v>
      </c>
      <c r="F16" s="11">
        <f>G16+H16</f>
        <v>2108080</v>
      </c>
      <c r="G16" s="11">
        <f>+G17</f>
        <v>0</v>
      </c>
      <c r="H16" s="11">
        <f>+H17</f>
        <v>2108080</v>
      </c>
      <c r="I16" s="11">
        <f>+I17</f>
        <v>2108080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35</v>
      </c>
      <c r="B17" s="10" t="s">
        <v>36</v>
      </c>
      <c r="C17" s="10" t="s">
        <v>37</v>
      </c>
      <c r="D17" s="11">
        <f>D18+D20</f>
        <v>2665000</v>
      </c>
      <c r="E17" s="11">
        <f>E18+E20</f>
        <v>2451000</v>
      </c>
      <c r="F17" s="11">
        <f>G17+H17</f>
        <v>2108080</v>
      </c>
      <c r="G17" s="11">
        <f>G18+G20</f>
        <v>0</v>
      </c>
      <c r="H17" s="11">
        <f>H18+H20</f>
        <v>2108080</v>
      </c>
      <c r="I17" s="11">
        <f>I18+I20</f>
        <v>2108080</v>
      </c>
      <c r="J17" s="11">
        <f>J18+J20</f>
        <v>0</v>
      </c>
      <c r="K17" s="11">
        <f>F17-I17-J17</f>
        <v>0</v>
      </c>
    </row>
    <row r="18" spans="1:11" s="6" customFormat="1" x14ac:dyDescent="0.3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12258</v>
      </c>
      <c r="G18" s="11">
        <f>+G19</f>
        <v>0</v>
      </c>
      <c r="H18" s="11">
        <f>+H19</f>
        <v>12258</v>
      </c>
      <c r="I18" s="11">
        <f>+I19</f>
        <v>12258</v>
      </c>
      <c r="J18" s="11">
        <f>+J19</f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12258</v>
      </c>
      <c r="G19" s="11">
        <v>0</v>
      </c>
      <c r="H19" s="11">
        <v>12258</v>
      </c>
      <c r="I19" s="11">
        <v>12258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44</v>
      </c>
      <c r="B20" s="10" t="s">
        <v>45</v>
      </c>
      <c r="C20" s="10" t="s">
        <v>46</v>
      </c>
      <c r="D20" s="11">
        <f>D21+D22+D23</f>
        <v>2665000</v>
      </c>
      <c r="E20" s="11">
        <f>E21+E22+E23</f>
        <v>2451000</v>
      </c>
      <c r="F20" s="11">
        <f>G20+H20</f>
        <v>2095822</v>
      </c>
      <c r="G20" s="11">
        <f>G21+G22+G23</f>
        <v>0</v>
      </c>
      <c r="H20" s="11">
        <f>H21+H22+H23</f>
        <v>2095822</v>
      </c>
      <c r="I20" s="11">
        <f>I21+I22+I23</f>
        <v>2095822</v>
      </c>
      <c r="J20" s="11">
        <f>J21+J22+J23</f>
        <v>0</v>
      </c>
      <c r="K20" s="11">
        <f>F20-I20-J20</f>
        <v>0</v>
      </c>
    </row>
    <row r="21" spans="1:11" s="6" customFormat="1" x14ac:dyDescent="0.3">
      <c r="A21" s="10" t="s">
        <v>47</v>
      </c>
      <c r="B21" s="10" t="s">
        <v>48</v>
      </c>
      <c r="C21" s="10" t="s">
        <v>49</v>
      </c>
      <c r="D21" s="11">
        <v>438000</v>
      </c>
      <c r="E21" s="11">
        <v>330000</v>
      </c>
      <c r="F21" s="11">
        <f>G21+H21</f>
        <v>347130</v>
      </c>
      <c r="G21" s="11">
        <v>0</v>
      </c>
      <c r="H21" s="11">
        <v>347130</v>
      </c>
      <c r="I21" s="11">
        <v>347130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51</v>
      </c>
      <c r="C22" s="10" t="s">
        <v>52</v>
      </c>
      <c r="D22" s="11">
        <v>427000</v>
      </c>
      <c r="E22" s="11">
        <v>321000</v>
      </c>
      <c r="F22" s="11">
        <f>G22+H22</f>
        <v>311390</v>
      </c>
      <c r="G22" s="11">
        <v>0</v>
      </c>
      <c r="H22" s="11">
        <v>311390</v>
      </c>
      <c r="I22" s="11">
        <v>311390</v>
      </c>
      <c r="J22" s="11">
        <v>0</v>
      </c>
      <c r="K22" s="11">
        <f>F22-I22-J22</f>
        <v>0</v>
      </c>
    </row>
    <row r="23" spans="1:11" s="6" customFormat="1" ht="21.6" x14ac:dyDescent="0.3">
      <c r="A23" s="10" t="s">
        <v>53</v>
      </c>
      <c r="B23" s="10" t="s">
        <v>54</v>
      </c>
      <c r="C23" s="10" t="s">
        <v>55</v>
      </c>
      <c r="D23" s="11">
        <v>1800000</v>
      </c>
      <c r="E23" s="11">
        <v>1800000</v>
      </c>
      <c r="F23" s="11">
        <f>G23+H23</f>
        <v>1437302</v>
      </c>
      <c r="G23" s="11">
        <v>0</v>
      </c>
      <c r="H23" s="11">
        <v>1437302</v>
      </c>
      <c r="I23" s="11">
        <v>1437302</v>
      </c>
      <c r="J23" s="11">
        <v>0</v>
      </c>
      <c r="K23" s="11">
        <f>F23-I23-J23</f>
        <v>0</v>
      </c>
    </row>
    <row r="24" spans="1:11" s="6" customFormat="1" x14ac:dyDescent="0.3">
      <c r="A24" s="10" t="s">
        <v>56</v>
      </c>
      <c r="B24" s="10" t="s">
        <v>57</v>
      </c>
      <c r="C24" s="10" t="s">
        <v>58</v>
      </c>
      <c r="D24" s="11">
        <f>D25</f>
        <v>518000</v>
      </c>
      <c r="E24" s="11">
        <f>E25</f>
        <v>426000</v>
      </c>
      <c r="F24" s="11">
        <f>G24+H24</f>
        <v>1503697</v>
      </c>
      <c r="G24" s="11">
        <f>G25</f>
        <v>1071239</v>
      </c>
      <c r="H24" s="11">
        <f>H25</f>
        <v>432458</v>
      </c>
      <c r="I24" s="11">
        <f>I25</f>
        <v>403405</v>
      </c>
      <c r="J24" s="11">
        <f>J25</f>
        <v>26210</v>
      </c>
      <c r="K24" s="11">
        <f>F24-I24-J24</f>
        <v>1074082</v>
      </c>
    </row>
    <row r="25" spans="1:11" s="6" customFormat="1" ht="21.6" x14ac:dyDescent="0.3">
      <c r="A25" s="10" t="s">
        <v>59</v>
      </c>
      <c r="B25" s="10" t="s">
        <v>60</v>
      </c>
      <c r="C25" s="10" t="s">
        <v>61</v>
      </c>
      <c r="D25" s="11">
        <f>D26+D29+D33+D34</f>
        <v>518000</v>
      </c>
      <c r="E25" s="11">
        <f>E26+E29+E33+E34</f>
        <v>426000</v>
      </c>
      <c r="F25" s="11">
        <f>G25+H25</f>
        <v>1503697</v>
      </c>
      <c r="G25" s="11">
        <f>G26+G29+G33+G34</f>
        <v>1071239</v>
      </c>
      <c r="H25" s="11">
        <f>H26+H29+H33+H34</f>
        <v>432458</v>
      </c>
      <c r="I25" s="11">
        <f>I26+I29+I33+I34</f>
        <v>403405</v>
      </c>
      <c r="J25" s="11">
        <f>J26+J29+J33+J34</f>
        <v>26210</v>
      </c>
      <c r="K25" s="11">
        <f>F25-I25-J25</f>
        <v>1074082</v>
      </c>
    </row>
    <row r="26" spans="1:11" s="6" customFormat="1" ht="21.6" x14ac:dyDescent="0.3">
      <c r="A26" s="10" t="s">
        <v>62</v>
      </c>
      <c r="B26" s="10" t="s">
        <v>63</v>
      </c>
      <c r="C26" s="10" t="s">
        <v>64</v>
      </c>
      <c r="D26" s="11">
        <f>D27+D28</f>
        <v>57000</v>
      </c>
      <c r="E26" s="11">
        <f>E27+E28</f>
        <v>47000</v>
      </c>
      <c r="F26" s="11">
        <f>G26+H26</f>
        <v>128825</v>
      </c>
      <c r="G26" s="11">
        <f>G27+G28</f>
        <v>62639</v>
      </c>
      <c r="H26" s="11">
        <f>H27+H28</f>
        <v>66186</v>
      </c>
      <c r="I26" s="11">
        <f>I27+I28</f>
        <v>56883</v>
      </c>
      <c r="J26" s="11">
        <f>J27+J28</f>
        <v>0</v>
      </c>
      <c r="K26" s="11">
        <f>F26-I26-J26</f>
        <v>71942</v>
      </c>
    </row>
    <row r="27" spans="1:11" s="6" customFormat="1" x14ac:dyDescent="0.3">
      <c r="A27" s="10" t="s">
        <v>65</v>
      </c>
      <c r="B27" s="10" t="s">
        <v>66</v>
      </c>
      <c r="C27" s="10" t="s">
        <v>67</v>
      </c>
      <c r="D27" s="11">
        <v>40000</v>
      </c>
      <c r="E27" s="11">
        <v>35000</v>
      </c>
      <c r="F27" s="11">
        <f>G27+H27</f>
        <v>100416</v>
      </c>
      <c r="G27" s="11">
        <v>58822</v>
      </c>
      <c r="H27" s="11">
        <v>41594</v>
      </c>
      <c r="I27" s="11">
        <v>37517</v>
      </c>
      <c r="J27" s="11">
        <v>0</v>
      </c>
      <c r="K27" s="11">
        <f>F27-I27-J27</f>
        <v>62899</v>
      </c>
    </row>
    <row r="28" spans="1:11" s="6" customFormat="1" x14ac:dyDescent="0.3">
      <c r="A28" s="10" t="s">
        <v>68</v>
      </c>
      <c r="B28" s="10" t="s">
        <v>69</v>
      </c>
      <c r="C28" s="10" t="s">
        <v>70</v>
      </c>
      <c r="D28" s="11">
        <v>17000</v>
      </c>
      <c r="E28" s="11">
        <v>12000</v>
      </c>
      <c r="F28" s="11">
        <f>G28+H28</f>
        <v>28409</v>
      </c>
      <c r="G28" s="11">
        <v>3817</v>
      </c>
      <c r="H28" s="11">
        <v>24592</v>
      </c>
      <c r="I28" s="11">
        <v>19366</v>
      </c>
      <c r="J28" s="11">
        <v>0</v>
      </c>
      <c r="K28" s="11">
        <f>F28-I28-J28</f>
        <v>9043</v>
      </c>
    </row>
    <row r="29" spans="1:11" s="6" customFormat="1" ht="21.6" x14ac:dyDescent="0.3">
      <c r="A29" s="10" t="s">
        <v>71</v>
      </c>
      <c r="B29" s="10" t="s">
        <v>72</v>
      </c>
      <c r="C29" s="10" t="s">
        <v>73</v>
      </c>
      <c r="D29" s="11">
        <f>D30+D31+D32</f>
        <v>398000</v>
      </c>
      <c r="E29" s="11">
        <f>E30+E31+E32</f>
        <v>332000</v>
      </c>
      <c r="F29" s="11">
        <f>G29+H29</f>
        <v>1255598</v>
      </c>
      <c r="G29" s="11">
        <f>G30+G31+G32</f>
        <v>895834</v>
      </c>
      <c r="H29" s="11">
        <f>H30+H31+H32</f>
        <v>359764</v>
      </c>
      <c r="I29" s="11">
        <f>I30+I31+I32</f>
        <v>286429</v>
      </c>
      <c r="J29" s="11">
        <f>J30+J31+J32</f>
        <v>0</v>
      </c>
      <c r="K29" s="11">
        <f>F29-I29-J29</f>
        <v>969169</v>
      </c>
    </row>
    <row r="30" spans="1:11" s="6" customFormat="1" x14ac:dyDescent="0.3">
      <c r="A30" s="10" t="s">
        <v>74</v>
      </c>
      <c r="B30" s="10" t="s">
        <v>75</v>
      </c>
      <c r="C30" s="10" t="s">
        <v>76</v>
      </c>
      <c r="D30" s="11">
        <v>83000</v>
      </c>
      <c r="E30" s="11">
        <v>68000</v>
      </c>
      <c r="F30" s="11">
        <f>G30+H30</f>
        <v>310293</v>
      </c>
      <c r="G30" s="11">
        <v>215035</v>
      </c>
      <c r="H30" s="11">
        <v>95258</v>
      </c>
      <c r="I30" s="11">
        <v>70878</v>
      </c>
      <c r="J30" s="11">
        <v>0</v>
      </c>
      <c r="K30" s="11">
        <f>F30-I30-J30</f>
        <v>239415</v>
      </c>
    </row>
    <row r="31" spans="1:11" s="6" customFormat="1" x14ac:dyDescent="0.3">
      <c r="A31" s="10" t="s">
        <v>77</v>
      </c>
      <c r="B31" s="10" t="s">
        <v>78</v>
      </c>
      <c r="C31" s="10" t="s">
        <v>79</v>
      </c>
      <c r="D31" s="11">
        <v>5000</v>
      </c>
      <c r="E31" s="11">
        <v>4000</v>
      </c>
      <c r="F31" s="11">
        <f>G31+H31</f>
        <v>48969</v>
      </c>
      <c r="G31" s="11">
        <v>27046</v>
      </c>
      <c r="H31" s="11">
        <v>21923</v>
      </c>
      <c r="I31" s="11">
        <v>3318</v>
      </c>
      <c r="J31" s="11">
        <v>0</v>
      </c>
      <c r="K31" s="11">
        <f>F31-I31-J31</f>
        <v>45651</v>
      </c>
    </row>
    <row r="32" spans="1:11" s="6" customFormat="1" x14ac:dyDescent="0.3">
      <c r="A32" s="10" t="s">
        <v>80</v>
      </c>
      <c r="B32" s="10" t="s">
        <v>81</v>
      </c>
      <c r="C32" s="10" t="s">
        <v>82</v>
      </c>
      <c r="D32" s="11">
        <v>310000</v>
      </c>
      <c r="E32" s="11">
        <v>260000</v>
      </c>
      <c r="F32" s="11">
        <f>G32+H32</f>
        <v>896336</v>
      </c>
      <c r="G32" s="11">
        <v>653753</v>
      </c>
      <c r="H32" s="11">
        <v>242583</v>
      </c>
      <c r="I32" s="11">
        <v>212233</v>
      </c>
      <c r="J32" s="11">
        <v>0</v>
      </c>
      <c r="K32" s="11">
        <f>F32-I32-J32</f>
        <v>684103</v>
      </c>
    </row>
    <row r="33" spans="1:11" s="6" customFormat="1" x14ac:dyDescent="0.3">
      <c r="A33" s="10" t="s">
        <v>83</v>
      </c>
      <c r="B33" s="10" t="s">
        <v>84</v>
      </c>
      <c r="C33" s="10" t="s">
        <v>85</v>
      </c>
      <c r="D33" s="11">
        <v>18000</v>
      </c>
      <c r="E33" s="11">
        <v>12000</v>
      </c>
      <c r="F33" s="11">
        <f>G33+H33</f>
        <v>7577</v>
      </c>
      <c r="G33" s="11">
        <v>1069</v>
      </c>
      <c r="H33" s="11">
        <v>6508</v>
      </c>
      <c r="I33" s="11">
        <v>6508</v>
      </c>
      <c r="J33" s="11">
        <v>0</v>
      </c>
      <c r="K33" s="11">
        <f>F33-I33-J33</f>
        <v>1069</v>
      </c>
    </row>
    <row r="34" spans="1:11" s="6" customFormat="1" x14ac:dyDescent="0.3">
      <c r="A34" s="10" t="s">
        <v>86</v>
      </c>
      <c r="B34" s="10" t="s">
        <v>87</v>
      </c>
      <c r="C34" s="10" t="s">
        <v>88</v>
      </c>
      <c r="D34" s="11">
        <v>45000</v>
      </c>
      <c r="E34" s="11">
        <v>35000</v>
      </c>
      <c r="F34" s="11">
        <f>G34+H34</f>
        <v>111697</v>
      </c>
      <c r="G34" s="11">
        <v>111697</v>
      </c>
      <c r="H34" s="11">
        <v>0</v>
      </c>
      <c r="I34" s="11">
        <v>53585</v>
      </c>
      <c r="J34" s="11">
        <v>26210</v>
      </c>
      <c r="K34" s="11">
        <f>F34-I34-J34</f>
        <v>31902</v>
      </c>
    </row>
    <row r="35" spans="1:11" s="6" customFormat="1" ht="21.6" x14ac:dyDescent="0.3">
      <c r="A35" s="10" t="s">
        <v>89</v>
      </c>
      <c r="B35" s="10" t="s">
        <v>90</v>
      </c>
      <c r="C35" s="10" t="s">
        <v>91</v>
      </c>
      <c r="D35" s="11">
        <f>D36+D40+D42</f>
        <v>5568000</v>
      </c>
      <c r="E35" s="11">
        <f>E36+E40+E42</f>
        <v>4244000</v>
      </c>
      <c r="F35" s="11">
        <f>G35+H35</f>
        <v>4518125</v>
      </c>
      <c r="G35" s="11">
        <f>G36+G40+G42</f>
        <v>193719</v>
      </c>
      <c r="H35" s="11">
        <f>H36+H40+H42</f>
        <v>4324406</v>
      </c>
      <c r="I35" s="11">
        <f>I36+I40+I42</f>
        <v>4255395</v>
      </c>
      <c r="J35" s="11">
        <f>J36+J40+J42</f>
        <v>0</v>
      </c>
      <c r="K35" s="11">
        <f>F35-I35-J35</f>
        <v>262730</v>
      </c>
    </row>
    <row r="36" spans="1:11" s="6" customFormat="1" ht="21.6" x14ac:dyDescent="0.3">
      <c r="A36" s="10" t="s">
        <v>92</v>
      </c>
      <c r="B36" s="10" t="s">
        <v>93</v>
      </c>
      <c r="C36" s="10" t="s">
        <v>94</v>
      </c>
      <c r="D36" s="11">
        <f>+D37+D38+D39</f>
        <v>5440000</v>
      </c>
      <c r="E36" s="11">
        <f>+E37+E38+E39</f>
        <v>4158000</v>
      </c>
      <c r="F36" s="11">
        <f>G36+H36</f>
        <v>4158000</v>
      </c>
      <c r="G36" s="11">
        <f>+G37+G38+G39</f>
        <v>0</v>
      </c>
      <c r="H36" s="11">
        <f>+H37+H38+H39</f>
        <v>4158000</v>
      </c>
      <c r="I36" s="11">
        <f>+I37+I38+I39</f>
        <v>4158000</v>
      </c>
      <c r="J36" s="11">
        <f>+J37+J38+J39</f>
        <v>0</v>
      </c>
      <c r="K36" s="11">
        <f>F36-I36-J36</f>
        <v>0</v>
      </c>
    </row>
    <row r="37" spans="1:11" s="6" customFormat="1" ht="42" x14ac:dyDescent="0.3">
      <c r="A37" s="10" t="s">
        <v>95</v>
      </c>
      <c r="B37" s="10" t="s">
        <v>96</v>
      </c>
      <c r="C37" s="10" t="s">
        <v>97</v>
      </c>
      <c r="D37" s="11">
        <v>3001000</v>
      </c>
      <c r="E37" s="11">
        <v>2293000</v>
      </c>
      <c r="F37" s="11">
        <f>G37+H37</f>
        <v>2293000</v>
      </c>
      <c r="G37" s="11">
        <v>0</v>
      </c>
      <c r="H37" s="11">
        <v>2293000</v>
      </c>
      <c r="I37" s="11">
        <v>2293000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98</v>
      </c>
      <c r="B38" s="10" t="s">
        <v>99</v>
      </c>
      <c r="C38" s="10" t="s">
        <v>100</v>
      </c>
      <c r="D38" s="11">
        <v>40000</v>
      </c>
      <c r="E38" s="11">
        <v>31000</v>
      </c>
      <c r="F38" s="11">
        <f>G38+H38</f>
        <v>31000</v>
      </c>
      <c r="G38" s="11">
        <v>0</v>
      </c>
      <c r="H38" s="11">
        <v>31000</v>
      </c>
      <c r="I38" s="11">
        <v>31000</v>
      </c>
      <c r="J38" s="11">
        <v>0</v>
      </c>
      <c r="K38" s="11">
        <f>F38-I38-J38</f>
        <v>0</v>
      </c>
    </row>
    <row r="39" spans="1:11" s="6" customFormat="1" ht="21.6" x14ac:dyDescent="0.3">
      <c r="A39" s="10" t="s">
        <v>101</v>
      </c>
      <c r="B39" s="10" t="s">
        <v>102</v>
      </c>
      <c r="C39" s="10" t="s">
        <v>103</v>
      </c>
      <c r="D39" s="11">
        <v>2399000</v>
      </c>
      <c r="E39" s="11">
        <v>1834000</v>
      </c>
      <c r="F39" s="11">
        <f>G39+H39</f>
        <v>1834000</v>
      </c>
      <c r="G39" s="11">
        <v>0</v>
      </c>
      <c r="H39" s="11">
        <v>1834000</v>
      </c>
      <c r="I39" s="11">
        <v>1834000</v>
      </c>
      <c r="J39" s="11">
        <v>0</v>
      </c>
      <c r="K39" s="11">
        <f>F39-I39-J39</f>
        <v>0</v>
      </c>
    </row>
    <row r="40" spans="1:11" s="6" customFormat="1" x14ac:dyDescent="0.3">
      <c r="A40" s="10" t="s">
        <v>104</v>
      </c>
      <c r="B40" s="10" t="s">
        <v>105</v>
      </c>
      <c r="C40" s="10" t="s">
        <v>106</v>
      </c>
      <c r="D40" s="11">
        <f>D41</f>
        <v>0</v>
      </c>
      <c r="E40" s="11">
        <f>E41</f>
        <v>0</v>
      </c>
      <c r="F40" s="11">
        <f>G40+H40</f>
        <v>106</v>
      </c>
      <c r="G40" s="11">
        <f>G41</f>
        <v>0</v>
      </c>
      <c r="H40" s="11">
        <f>H41</f>
        <v>106</v>
      </c>
      <c r="I40" s="11">
        <f>I41</f>
        <v>53</v>
      </c>
      <c r="J40" s="11">
        <f>J41</f>
        <v>0</v>
      </c>
      <c r="K40" s="11">
        <f>F40-I40-J40</f>
        <v>53</v>
      </c>
    </row>
    <row r="41" spans="1:11" s="6" customFormat="1" x14ac:dyDescent="0.3">
      <c r="A41" s="10" t="s">
        <v>107</v>
      </c>
      <c r="B41" s="10" t="s">
        <v>108</v>
      </c>
      <c r="C41" s="10" t="s">
        <v>109</v>
      </c>
      <c r="D41" s="11">
        <v>0</v>
      </c>
      <c r="E41" s="11">
        <v>0</v>
      </c>
      <c r="F41" s="11">
        <f>G41+H41</f>
        <v>106</v>
      </c>
      <c r="G41" s="11">
        <v>0</v>
      </c>
      <c r="H41" s="11">
        <v>106</v>
      </c>
      <c r="I41" s="11">
        <v>53</v>
      </c>
      <c r="J41" s="11">
        <v>0</v>
      </c>
      <c r="K41" s="11">
        <f>F41-I41-J41</f>
        <v>53</v>
      </c>
    </row>
    <row r="42" spans="1:11" s="6" customFormat="1" ht="31.8" x14ac:dyDescent="0.3">
      <c r="A42" s="10" t="s">
        <v>110</v>
      </c>
      <c r="B42" s="10" t="s">
        <v>111</v>
      </c>
      <c r="C42" s="10" t="s">
        <v>112</v>
      </c>
      <c r="D42" s="11">
        <f>D43</f>
        <v>128000</v>
      </c>
      <c r="E42" s="11">
        <f>E43</f>
        <v>86000</v>
      </c>
      <c r="F42" s="11">
        <f>G42+H42</f>
        <v>360019</v>
      </c>
      <c r="G42" s="11">
        <f>G43</f>
        <v>193719</v>
      </c>
      <c r="H42" s="11">
        <f>H43</f>
        <v>166300</v>
      </c>
      <c r="I42" s="11">
        <f>I43</f>
        <v>97342</v>
      </c>
      <c r="J42" s="11">
        <f>J43</f>
        <v>0</v>
      </c>
      <c r="K42" s="11">
        <f>F42-I42-J42</f>
        <v>262677</v>
      </c>
    </row>
    <row r="43" spans="1:11" s="6" customFormat="1" ht="21.6" x14ac:dyDescent="0.3">
      <c r="A43" s="10" t="s">
        <v>113</v>
      </c>
      <c r="B43" s="10" t="s">
        <v>114</v>
      </c>
      <c r="C43" s="10" t="s">
        <v>115</v>
      </c>
      <c r="D43" s="11">
        <f>D44+D45</f>
        <v>128000</v>
      </c>
      <c r="E43" s="11">
        <f>E44+E45</f>
        <v>86000</v>
      </c>
      <c r="F43" s="11">
        <f>G43+H43</f>
        <v>360019</v>
      </c>
      <c r="G43" s="11">
        <f>G44+G45</f>
        <v>193719</v>
      </c>
      <c r="H43" s="11">
        <f>H44+H45</f>
        <v>166300</v>
      </c>
      <c r="I43" s="11">
        <f>I44+I45</f>
        <v>97342</v>
      </c>
      <c r="J43" s="11">
        <f>J44+J45</f>
        <v>0</v>
      </c>
      <c r="K43" s="11">
        <f>F43-I43-J43</f>
        <v>262677</v>
      </c>
    </row>
    <row r="44" spans="1:11" s="6" customFormat="1" ht="21.6" x14ac:dyDescent="0.3">
      <c r="A44" s="10" t="s">
        <v>116</v>
      </c>
      <c r="B44" s="10" t="s">
        <v>117</v>
      </c>
      <c r="C44" s="10" t="s">
        <v>118</v>
      </c>
      <c r="D44" s="11">
        <v>120000</v>
      </c>
      <c r="E44" s="11">
        <v>80000</v>
      </c>
      <c r="F44" s="11">
        <f>G44+H44</f>
        <v>295554</v>
      </c>
      <c r="G44" s="11">
        <v>157363</v>
      </c>
      <c r="H44" s="11">
        <v>138191</v>
      </c>
      <c r="I44" s="11">
        <v>89447</v>
      </c>
      <c r="J44" s="11">
        <v>0</v>
      </c>
      <c r="K44" s="11">
        <f>F44-I44-J44</f>
        <v>206107</v>
      </c>
    </row>
    <row r="45" spans="1:11" s="6" customFormat="1" ht="21.6" x14ac:dyDescent="0.3">
      <c r="A45" s="10" t="s">
        <v>119</v>
      </c>
      <c r="B45" s="10" t="s">
        <v>120</v>
      </c>
      <c r="C45" s="10" t="s">
        <v>121</v>
      </c>
      <c r="D45" s="11">
        <v>8000</v>
      </c>
      <c r="E45" s="11">
        <v>6000</v>
      </c>
      <c r="F45" s="11">
        <f>G45+H45</f>
        <v>64465</v>
      </c>
      <c r="G45" s="11">
        <v>36356</v>
      </c>
      <c r="H45" s="11">
        <v>28109</v>
      </c>
      <c r="I45" s="11">
        <v>7895</v>
      </c>
      <c r="J45" s="11">
        <v>0</v>
      </c>
      <c r="K45" s="11">
        <f>F45-I45-J45</f>
        <v>56570</v>
      </c>
    </row>
    <row r="46" spans="1:11" s="6" customFormat="1" x14ac:dyDescent="0.3">
      <c r="A46" s="10" t="s">
        <v>122</v>
      </c>
      <c r="B46" s="10" t="s">
        <v>123</v>
      </c>
      <c r="C46" s="10" t="s">
        <v>124</v>
      </c>
      <c r="D46" s="11">
        <f>D47</f>
        <v>60000</v>
      </c>
      <c r="E46" s="11">
        <f>E47</f>
        <v>45000</v>
      </c>
      <c r="F46" s="11">
        <f>G46+H46</f>
        <v>50085</v>
      </c>
      <c r="G46" s="11">
        <f>G47</f>
        <v>10277</v>
      </c>
      <c r="H46" s="11">
        <f>H47</f>
        <v>39808</v>
      </c>
      <c r="I46" s="11">
        <f>I47</f>
        <v>37737</v>
      </c>
      <c r="J46" s="11">
        <f>J47</f>
        <v>0</v>
      </c>
      <c r="K46" s="11">
        <f>F46-I46-J46</f>
        <v>12348</v>
      </c>
    </row>
    <row r="47" spans="1:11" s="6" customFormat="1" x14ac:dyDescent="0.3">
      <c r="A47" s="10" t="s">
        <v>125</v>
      </c>
      <c r="B47" s="10" t="s">
        <v>126</v>
      </c>
      <c r="C47" s="10" t="s">
        <v>127</v>
      </c>
      <c r="D47" s="11">
        <f>D48</f>
        <v>60000</v>
      </c>
      <c r="E47" s="11">
        <f>E48</f>
        <v>45000</v>
      </c>
      <c r="F47" s="11">
        <f>G47+H47</f>
        <v>50085</v>
      </c>
      <c r="G47" s="11">
        <f>G48</f>
        <v>10277</v>
      </c>
      <c r="H47" s="11">
        <f>H48</f>
        <v>39808</v>
      </c>
      <c r="I47" s="11">
        <f>I48</f>
        <v>37737</v>
      </c>
      <c r="J47" s="11">
        <f>J48</f>
        <v>0</v>
      </c>
      <c r="K47" s="11">
        <f>F47-I47-J47</f>
        <v>12348</v>
      </c>
    </row>
    <row r="48" spans="1:11" s="6" customFormat="1" x14ac:dyDescent="0.3">
      <c r="A48" s="10" t="s">
        <v>128</v>
      </c>
      <c r="B48" s="10" t="s">
        <v>129</v>
      </c>
      <c r="C48" s="10" t="s">
        <v>130</v>
      </c>
      <c r="D48" s="11">
        <v>60000</v>
      </c>
      <c r="E48" s="11">
        <v>45000</v>
      </c>
      <c r="F48" s="11">
        <f>G48+H48</f>
        <v>50085</v>
      </c>
      <c r="G48" s="11">
        <v>10277</v>
      </c>
      <c r="H48" s="11">
        <v>39808</v>
      </c>
      <c r="I48" s="11">
        <v>37737</v>
      </c>
      <c r="J48" s="11">
        <v>0</v>
      </c>
      <c r="K48" s="11">
        <f>F48-I48-J48</f>
        <v>12348</v>
      </c>
    </row>
    <row r="49" spans="1:11" s="6" customFormat="1" x14ac:dyDescent="0.3">
      <c r="A49" s="10" t="s">
        <v>131</v>
      </c>
      <c r="B49" s="10" t="s">
        <v>132</v>
      </c>
      <c r="C49" s="10" t="s">
        <v>133</v>
      </c>
      <c r="D49" s="11">
        <f>D50+D54</f>
        <v>813700</v>
      </c>
      <c r="E49" s="11">
        <f>E50+E54</f>
        <v>660700</v>
      </c>
      <c r="F49" s="11">
        <f>G49+H49</f>
        <v>1299591</v>
      </c>
      <c r="G49" s="11">
        <f>G50+G54</f>
        <v>851853</v>
      </c>
      <c r="H49" s="11">
        <f>H50+H54</f>
        <v>447738</v>
      </c>
      <c r="I49" s="11">
        <f>I50+I54</f>
        <v>235062</v>
      </c>
      <c r="J49" s="11">
        <f>J50+J54</f>
        <v>0</v>
      </c>
      <c r="K49" s="11">
        <f>F49-I49-J49</f>
        <v>1064529</v>
      </c>
    </row>
    <row r="50" spans="1:11" s="6" customFormat="1" x14ac:dyDescent="0.3">
      <c r="A50" s="10" t="s">
        <v>134</v>
      </c>
      <c r="B50" s="10" t="s">
        <v>135</v>
      </c>
      <c r="C50" s="10" t="s">
        <v>136</v>
      </c>
      <c r="D50" s="11">
        <f>D51</f>
        <v>13700</v>
      </c>
      <c r="E50" s="11">
        <f>E51</f>
        <v>10700</v>
      </c>
      <c r="F50" s="11">
        <f>G50+H50</f>
        <v>15617</v>
      </c>
      <c r="G50" s="11">
        <f>G51</f>
        <v>1508</v>
      </c>
      <c r="H50" s="11">
        <f>H51</f>
        <v>14109</v>
      </c>
      <c r="I50" s="11">
        <f>I51</f>
        <v>11617</v>
      </c>
      <c r="J50" s="11">
        <f>J51</f>
        <v>0</v>
      </c>
      <c r="K50" s="11">
        <f>F50-I50-J50</f>
        <v>4000</v>
      </c>
    </row>
    <row r="51" spans="1:11" s="6" customFormat="1" ht="21.6" x14ac:dyDescent="0.3">
      <c r="A51" s="10" t="s">
        <v>137</v>
      </c>
      <c r="B51" s="10" t="s">
        <v>138</v>
      </c>
      <c r="C51" s="10" t="s">
        <v>139</v>
      </c>
      <c r="D51" s="11">
        <f>+D52</f>
        <v>13700</v>
      </c>
      <c r="E51" s="11">
        <f>+E52</f>
        <v>10700</v>
      </c>
      <c r="F51" s="11">
        <f>G51+H51</f>
        <v>15617</v>
      </c>
      <c r="G51" s="11">
        <f>+G52</f>
        <v>1508</v>
      </c>
      <c r="H51" s="11">
        <f>+H52</f>
        <v>14109</v>
      </c>
      <c r="I51" s="11">
        <f>+I52</f>
        <v>11617</v>
      </c>
      <c r="J51" s="11">
        <f>+J52</f>
        <v>0</v>
      </c>
      <c r="K51" s="11">
        <f>F51-I51-J51</f>
        <v>4000</v>
      </c>
    </row>
    <row r="52" spans="1:11" s="6" customFormat="1" x14ac:dyDescent="0.3">
      <c r="A52" s="10" t="s">
        <v>140</v>
      </c>
      <c r="B52" s="10" t="s">
        <v>141</v>
      </c>
      <c r="C52" s="10" t="s">
        <v>142</v>
      </c>
      <c r="D52" s="11">
        <f>+D53</f>
        <v>13700</v>
      </c>
      <c r="E52" s="11">
        <f>+E53</f>
        <v>10700</v>
      </c>
      <c r="F52" s="11">
        <f>G52+H52</f>
        <v>15617</v>
      </c>
      <c r="G52" s="11">
        <f>+G53</f>
        <v>1508</v>
      </c>
      <c r="H52" s="11">
        <f>+H53</f>
        <v>14109</v>
      </c>
      <c r="I52" s="11">
        <f>+I53</f>
        <v>11617</v>
      </c>
      <c r="J52" s="11">
        <f>+J53</f>
        <v>0</v>
      </c>
      <c r="K52" s="11">
        <f>F52-I52-J52</f>
        <v>4000</v>
      </c>
    </row>
    <row r="53" spans="1:11" s="6" customFormat="1" ht="21.6" x14ac:dyDescent="0.3">
      <c r="A53" s="10" t="s">
        <v>143</v>
      </c>
      <c r="B53" s="10" t="s">
        <v>144</v>
      </c>
      <c r="C53" s="10" t="s">
        <v>145</v>
      </c>
      <c r="D53" s="11">
        <v>13700</v>
      </c>
      <c r="E53" s="11">
        <v>10700</v>
      </c>
      <c r="F53" s="11">
        <f>G53+H53</f>
        <v>15617</v>
      </c>
      <c r="G53" s="11">
        <v>1508</v>
      </c>
      <c r="H53" s="11">
        <v>14109</v>
      </c>
      <c r="I53" s="11">
        <v>11617</v>
      </c>
      <c r="J53" s="11">
        <v>0</v>
      </c>
      <c r="K53" s="11">
        <f>F53-I53-J53</f>
        <v>4000</v>
      </c>
    </row>
    <row r="54" spans="1:11" s="6" customFormat="1" ht="21.6" x14ac:dyDescent="0.3">
      <c r="A54" s="10" t="s">
        <v>146</v>
      </c>
      <c r="B54" s="10" t="s">
        <v>147</v>
      </c>
      <c r="C54" s="10" t="s">
        <v>148</v>
      </c>
      <c r="D54" s="11">
        <f>+D55+D58</f>
        <v>800000</v>
      </c>
      <c r="E54" s="11">
        <f>+E55+E58</f>
        <v>650000</v>
      </c>
      <c r="F54" s="11">
        <f>G54+H54</f>
        <v>1283974</v>
      </c>
      <c r="G54" s="11">
        <f>+G55+G58</f>
        <v>850345</v>
      </c>
      <c r="H54" s="11">
        <f>+H55+H58</f>
        <v>433629</v>
      </c>
      <c r="I54" s="11">
        <f>+I55+I58</f>
        <v>223445</v>
      </c>
      <c r="J54" s="11">
        <f>+J55+J58</f>
        <v>0</v>
      </c>
      <c r="K54" s="11">
        <f>F54-I54-J54</f>
        <v>1060529</v>
      </c>
    </row>
    <row r="55" spans="1:11" s="6" customFormat="1" ht="21.6" x14ac:dyDescent="0.3">
      <c r="A55" s="10" t="s">
        <v>149</v>
      </c>
      <c r="B55" s="10" t="s">
        <v>150</v>
      </c>
      <c r="C55" s="10" t="s">
        <v>151</v>
      </c>
      <c r="D55" s="11">
        <f>D56</f>
        <v>590000</v>
      </c>
      <c r="E55" s="11">
        <f>E56</f>
        <v>490000</v>
      </c>
      <c r="F55" s="11">
        <f>G55+H55</f>
        <v>1037769</v>
      </c>
      <c r="G55" s="11">
        <f>G56</f>
        <v>850345</v>
      </c>
      <c r="H55" s="11">
        <f>H56</f>
        <v>187424</v>
      </c>
      <c r="I55" s="11">
        <f>I56</f>
        <v>114759</v>
      </c>
      <c r="J55" s="11">
        <f>J56</f>
        <v>0</v>
      </c>
      <c r="K55" s="11">
        <f>F55-I55-J55</f>
        <v>923010</v>
      </c>
    </row>
    <row r="56" spans="1:11" s="6" customFormat="1" ht="21.6" x14ac:dyDescent="0.3">
      <c r="A56" s="10" t="s">
        <v>152</v>
      </c>
      <c r="B56" s="10" t="s">
        <v>153</v>
      </c>
      <c r="C56" s="10" t="s">
        <v>154</v>
      </c>
      <c r="D56" s="11">
        <f>D57</f>
        <v>590000</v>
      </c>
      <c r="E56" s="11">
        <f>E57</f>
        <v>490000</v>
      </c>
      <c r="F56" s="11">
        <f>G56+H56</f>
        <v>1037769</v>
      </c>
      <c r="G56" s="11">
        <f>G57</f>
        <v>850345</v>
      </c>
      <c r="H56" s="11">
        <f>H57</f>
        <v>187424</v>
      </c>
      <c r="I56" s="11">
        <f>I57</f>
        <v>114759</v>
      </c>
      <c r="J56" s="11">
        <f>J57</f>
        <v>0</v>
      </c>
      <c r="K56" s="11">
        <f>F56-I56-J56</f>
        <v>923010</v>
      </c>
    </row>
    <row r="57" spans="1:11" s="6" customFormat="1" ht="21.6" x14ac:dyDescent="0.3">
      <c r="A57" s="10" t="s">
        <v>155</v>
      </c>
      <c r="B57" s="10" t="s">
        <v>156</v>
      </c>
      <c r="C57" s="10" t="s">
        <v>157</v>
      </c>
      <c r="D57" s="11">
        <v>590000</v>
      </c>
      <c r="E57" s="11">
        <v>490000</v>
      </c>
      <c r="F57" s="11">
        <f>G57+H57</f>
        <v>1037769</v>
      </c>
      <c r="G57" s="11">
        <v>850345</v>
      </c>
      <c r="H57" s="11">
        <v>187424</v>
      </c>
      <c r="I57" s="11">
        <v>114759</v>
      </c>
      <c r="J57" s="11">
        <v>0</v>
      </c>
      <c r="K57" s="11">
        <f>F57-I57-J57</f>
        <v>923010</v>
      </c>
    </row>
    <row r="58" spans="1:11" s="6" customFormat="1" ht="31.8" x14ac:dyDescent="0.3">
      <c r="A58" s="10" t="s">
        <v>158</v>
      </c>
      <c r="B58" s="10" t="s">
        <v>159</v>
      </c>
      <c r="C58" s="10" t="s">
        <v>160</v>
      </c>
      <c r="D58" s="11">
        <f>+D59</f>
        <v>210000</v>
      </c>
      <c r="E58" s="11">
        <f>+E59</f>
        <v>160000</v>
      </c>
      <c r="F58" s="11">
        <f>G58+H58</f>
        <v>246205</v>
      </c>
      <c r="G58" s="11">
        <f>+G59</f>
        <v>0</v>
      </c>
      <c r="H58" s="11">
        <f>+H59</f>
        <v>246205</v>
      </c>
      <c r="I58" s="11">
        <f>+I59</f>
        <v>108686</v>
      </c>
      <c r="J58" s="11">
        <f>+J59</f>
        <v>0</v>
      </c>
      <c r="K58" s="11">
        <f>F58-I58-J58</f>
        <v>137519</v>
      </c>
    </row>
    <row r="59" spans="1:11" s="6" customFormat="1" x14ac:dyDescent="0.3">
      <c r="A59" s="10" t="s">
        <v>161</v>
      </c>
      <c r="B59" s="10" t="s">
        <v>162</v>
      </c>
      <c r="C59" s="10" t="s">
        <v>163</v>
      </c>
      <c r="D59" s="11">
        <v>210000</v>
      </c>
      <c r="E59" s="11">
        <v>160000</v>
      </c>
      <c r="F59" s="11">
        <f>G59+H59</f>
        <v>246205</v>
      </c>
      <c r="G59" s="11">
        <v>0</v>
      </c>
      <c r="H59" s="11">
        <v>246205</v>
      </c>
      <c r="I59" s="11">
        <v>108686</v>
      </c>
      <c r="J59" s="11">
        <v>0</v>
      </c>
      <c r="K59" s="11">
        <f>F59-I59-J59</f>
        <v>137519</v>
      </c>
    </row>
    <row r="60" spans="1:11" s="6" customFormat="1" ht="31.8" x14ac:dyDescent="0.3">
      <c r="A60" s="10" t="s">
        <v>164</v>
      </c>
      <c r="B60" s="10" t="s">
        <v>165</v>
      </c>
      <c r="C60" s="10" t="s">
        <v>166</v>
      </c>
      <c r="D60" s="11">
        <v>-1376480</v>
      </c>
      <c r="E60" s="11">
        <v>-1376480</v>
      </c>
      <c r="F60" s="11">
        <f>G60+H60</f>
        <v>-1342000</v>
      </c>
      <c r="G60" s="11">
        <v>0</v>
      </c>
      <c r="H60" s="11">
        <v>-1342000</v>
      </c>
      <c r="I60" s="11">
        <v>-1342000</v>
      </c>
      <c r="J60" s="11">
        <v>0</v>
      </c>
      <c r="K60" s="11">
        <f>F60-I60-J60</f>
        <v>0</v>
      </c>
    </row>
    <row r="61" spans="1:11" s="6" customFormat="1" x14ac:dyDescent="0.3">
      <c r="A61" s="10" t="s">
        <v>167</v>
      </c>
      <c r="B61" s="10" t="s">
        <v>168</v>
      </c>
      <c r="C61" s="10" t="s">
        <v>169</v>
      </c>
      <c r="D61" s="11">
        <v>1376480</v>
      </c>
      <c r="E61" s="11">
        <v>1376480</v>
      </c>
      <c r="F61" s="11">
        <f>G61+H61</f>
        <v>1342000</v>
      </c>
      <c r="G61" s="11">
        <v>0</v>
      </c>
      <c r="H61" s="11">
        <v>1342000</v>
      </c>
      <c r="I61" s="11">
        <v>1342000</v>
      </c>
      <c r="J61" s="11">
        <v>0</v>
      </c>
      <c r="K61" s="11">
        <f>F61-I61-J61</f>
        <v>0</v>
      </c>
    </row>
    <row r="62" spans="1:11" s="6" customFormat="1" x14ac:dyDescent="0.3">
      <c r="A62" s="10" t="s">
        <v>170</v>
      </c>
      <c r="B62" s="10" t="s">
        <v>171</v>
      </c>
      <c r="C62" s="10" t="s">
        <v>172</v>
      </c>
      <c r="D62" s="11">
        <f>D63</f>
        <v>0</v>
      </c>
      <c r="E62" s="11">
        <f>E63</f>
        <v>0</v>
      </c>
      <c r="F62" s="11">
        <f>G62+H62</f>
        <v>677800</v>
      </c>
      <c r="G62" s="11">
        <f>G63</f>
        <v>0</v>
      </c>
      <c r="H62" s="11">
        <f>H63</f>
        <v>677800</v>
      </c>
      <c r="I62" s="11">
        <f>I63</f>
        <v>677800</v>
      </c>
      <c r="J62" s="11">
        <f>J63</f>
        <v>0</v>
      </c>
      <c r="K62" s="11">
        <f>F62-I62-J62</f>
        <v>0</v>
      </c>
    </row>
    <row r="63" spans="1:11" s="6" customFormat="1" ht="31.8" x14ac:dyDescent="0.3">
      <c r="A63" s="10" t="s">
        <v>173</v>
      </c>
      <c r="B63" s="10" t="s">
        <v>174</v>
      </c>
      <c r="C63" s="10" t="s">
        <v>175</v>
      </c>
      <c r="D63" s="11">
        <f>+D64</f>
        <v>0</v>
      </c>
      <c r="E63" s="11">
        <f>+E64</f>
        <v>0</v>
      </c>
      <c r="F63" s="11">
        <f>G63+H63</f>
        <v>677800</v>
      </c>
      <c r="G63" s="11">
        <f>+G64</f>
        <v>0</v>
      </c>
      <c r="H63" s="11">
        <f>+H64</f>
        <v>677800</v>
      </c>
      <c r="I63" s="11">
        <f>+I64</f>
        <v>677800</v>
      </c>
      <c r="J63" s="11">
        <f>+J64</f>
        <v>0</v>
      </c>
      <c r="K63" s="11">
        <f>F63-I63-J63</f>
        <v>0</v>
      </c>
    </row>
    <row r="64" spans="1:11" s="6" customFormat="1" ht="21.6" x14ac:dyDescent="0.3">
      <c r="A64" s="10" t="s">
        <v>176</v>
      </c>
      <c r="B64" s="10" t="s">
        <v>177</v>
      </c>
      <c r="C64" s="10" t="s">
        <v>178</v>
      </c>
      <c r="D64" s="11">
        <v>0</v>
      </c>
      <c r="E64" s="11">
        <v>0</v>
      </c>
      <c r="F64" s="11">
        <f>G64+H64</f>
        <v>677800</v>
      </c>
      <c r="G64" s="11">
        <v>0</v>
      </c>
      <c r="H64" s="11">
        <v>677800</v>
      </c>
      <c r="I64" s="11">
        <v>677800</v>
      </c>
      <c r="J64" s="11">
        <v>0</v>
      </c>
      <c r="K64" s="11">
        <f>F64-I64-J64</f>
        <v>0</v>
      </c>
    </row>
    <row r="65" spans="1:11" s="6" customFormat="1" x14ac:dyDescent="0.3">
      <c r="A65" s="10" t="s">
        <v>179</v>
      </c>
      <c r="B65" s="10" t="s">
        <v>180</v>
      </c>
      <c r="C65" s="10" t="s">
        <v>181</v>
      </c>
      <c r="D65" s="11">
        <f>D66</f>
        <v>6638300</v>
      </c>
      <c r="E65" s="11">
        <f>E66</f>
        <v>5783400</v>
      </c>
      <c r="F65" s="11">
        <f>G65+H65</f>
        <v>3082019</v>
      </c>
      <c r="G65" s="11">
        <f>G66</f>
        <v>0</v>
      </c>
      <c r="H65" s="11">
        <f>H66</f>
        <v>3082019</v>
      </c>
      <c r="I65" s="11">
        <f>I66</f>
        <v>3082019</v>
      </c>
      <c r="J65" s="11">
        <f>J66</f>
        <v>0</v>
      </c>
      <c r="K65" s="11">
        <f>F65-I65-J65</f>
        <v>0</v>
      </c>
    </row>
    <row r="66" spans="1:11" s="6" customFormat="1" ht="21.6" x14ac:dyDescent="0.3">
      <c r="A66" s="10" t="s">
        <v>182</v>
      </c>
      <c r="B66" s="10" t="s">
        <v>183</v>
      </c>
      <c r="C66" s="10" t="s">
        <v>184</v>
      </c>
      <c r="D66" s="11">
        <f>D67+D76</f>
        <v>6638300</v>
      </c>
      <c r="E66" s="11">
        <f>E67+E76</f>
        <v>5783400</v>
      </c>
      <c r="F66" s="11">
        <f>G66+H66</f>
        <v>3082019</v>
      </c>
      <c r="G66" s="11">
        <f>G67+G76</f>
        <v>0</v>
      </c>
      <c r="H66" s="11">
        <f>H67+H76</f>
        <v>3082019</v>
      </c>
      <c r="I66" s="11">
        <f>I67+I76</f>
        <v>3082019</v>
      </c>
      <c r="J66" s="11">
        <f>J67+J76</f>
        <v>0</v>
      </c>
      <c r="K66" s="11">
        <f>F66-I66-J66</f>
        <v>0</v>
      </c>
    </row>
    <row r="67" spans="1:11" s="6" customFormat="1" ht="82.8" x14ac:dyDescent="0.3">
      <c r="A67" s="10" t="s">
        <v>185</v>
      </c>
      <c r="B67" s="10" t="s">
        <v>186</v>
      </c>
      <c r="C67" s="10" t="s">
        <v>187</v>
      </c>
      <c r="D67" s="11">
        <f>+D68+D69+D70+D71+D72+D73</f>
        <v>5583300</v>
      </c>
      <c r="E67" s="11">
        <f>+E68+E69+E70+E71+E72+E73</f>
        <v>4728400</v>
      </c>
      <c r="F67" s="11">
        <f>G67+H67</f>
        <v>2821738</v>
      </c>
      <c r="G67" s="11">
        <f>+G68+G69+G70+G71+G72+G73</f>
        <v>0</v>
      </c>
      <c r="H67" s="11">
        <f>+H68+H69+H70+H71+H72+H73</f>
        <v>2821738</v>
      </c>
      <c r="I67" s="11">
        <f>+I68+I69+I70+I71+I72+I73</f>
        <v>2821738</v>
      </c>
      <c r="J67" s="11">
        <f>+J68+J69+J70+J71+J72+J73</f>
        <v>0</v>
      </c>
      <c r="K67" s="11">
        <f>F67-I67-J67</f>
        <v>0</v>
      </c>
    </row>
    <row r="68" spans="1:11" s="6" customFormat="1" ht="31.8" x14ac:dyDescent="0.3">
      <c r="A68" s="10" t="s">
        <v>188</v>
      </c>
      <c r="B68" s="10" t="s">
        <v>189</v>
      </c>
      <c r="C68" s="10" t="s">
        <v>190</v>
      </c>
      <c r="D68" s="11">
        <v>486000</v>
      </c>
      <c r="E68" s="11">
        <v>86000</v>
      </c>
      <c r="F68" s="11">
        <f>G68+H68</f>
        <v>84128</v>
      </c>
      <c r="G68" s="11">
        <v>0</v>
      </c>
      <c r="H68" s="11">
        <v>84128</v>
      </c>
      <c r="I68" s="11">
        <v>84128</v>
      </c>
      <c r="J68" s="11">
        <v>0</v>
      </c>
      <c r="K68" s="11">
        <f>F68-I68-J68</f>
        <v>0</v>
      </c>
    </row>
    <row r="69" spans="1:11" s="6" customFormat="1" ht="21.6" x14ac:dyDescent="0.3">
      <c r="A69" s="10" t="s">
        <v>191</v>
      </c>
      <c r="B69" s="10" t="s">
        <v>192</v>
      </c>
      <c r="C69" s="10" t="s">
        <v>193</v>
      </c>
      <c r="D69" s="11">
        <v>59100</v>
      </c>
      <c r="E69" s="11">
        <v>44200</v>
      </c>
      <c r="F69" s="11">
        <f>G69+H69</f>
        <v>43839</v>
      </c>
      <c r="G69" s="11">
        <v>0</v>
      </c>
      <c r="H69" s="11">
        <v>43839</v>
      </c>
      <c r="I69" s="11">
        <v>43839</v>
      </c>
      <c r="J69" s="11">
        <v>0</v>
      </c>
      <c r="K69" s="11">
        <f>F69-I69-J69</f>
        <v>0</v>
      </c>
    </row>
    <row r="70" spans="1:11" s="6" customFormat="1" ht="21.6" x14ac:dyDescent="0.3">
      <c r="A70" s="10" t="s">
        <v>194</v>
      </c>
      <c r="B70" s="10" t="s">
        <v>195</v>
      </c>
      <c r="C70" s="10" t="s">
        <v>196</v>
      </c>
      <c r="D70" s="11">
        <v>0</v>
      </c>
      <c r="E70" s="11">
        <v>0</v>
      </c>
      <c r="F70" s="11">
        <f>G70+H70</f>
        <v>-289997</v>
      </c>
      <c r="G70" s="11">
        <v>0</v>
      </c>
      <c r="H70" s="11">
        <v>-289997</v>
      </c>
      <c r="I70" s="11">
        <v>-289997</v>
      </c>
      <c r="J70" s="11">
        <v>0</v>
      </c>
      <c r="K70" s="11">
        <f>F70-I70-J70</f>
        <v>0</v>
      </c>
    </row>
    <row r="71" spans="1:11" s="6" customFormat="1" x14ac:dyDescent="0.3">
      <c r="A71" s="10" t="s">
        <v>197</v>
      </c>
      <c r="B71" s="10" t="s">
        <v>198</v>
      </c>
      <c r="C71" s="10" t="s">
        <v>199</v>
      </c>
      <c r="D71" s="11">
        <v>5030400</v>
      </c>
      <c r="E71" s="11">
        <v>4590400</v>
      </c>
      <c r="F71" s="11">
        <f>G71+H71</f>
        <v>2898616</v>
      </c>
      <c r="G71" s="11">
        <v>0</v>
      </c>
      <c r="H71" s="11">
        <v>2898616</v>
      </c>
      <c r="I71" s="11">
        <v>2898616</v>
      </c>
      <c r="J71" s="11">
        <v>0</v>
      </c>
      <c r="K71" s="11">
        <f>F71-I71-J71</f>
        <v>0</v>
      </c>
    </row>
    <row r="72" spans="1:11" s="6" customFormat="1" ht="42" x14ac:dyDescent="0.3">
      <c r="A72" s="10" t="s">
        <v>200</v>
      </c>
      <c r="B72" s="10" t="s">
        <v>201</v>
      </c>
      <c r="C72" s="10" t="s">
        <v>202</v>
      </c>
      <c r="D72" s="11">
        <v>7800</v>
      </c>
      <c r="E72" s="11">
        <v>7800</v>
      </c>
      <c r="F72" s="11">
        <f>G72+H72</f>
        <v>61352</v>
      </c>
      <c r="G72" s="11">
        <v>0</v>
      </c>
      <c r="H72" s="11">
        <v>61352</v>
      </c>
      <c r="I72" s="11">
        <v>61352</v>
      </c>
      <c r="J72" s="11">
        <v>0</v>
      </c>
      <c r="K72" s="11">
        <f>F72-I72-J72</f>
        <v>0</v>
      </c>
    </row>
    <row r="73" spans="1:11" s="6" customFormat="1" ht="31.8" x14ac:dyDescent="0.3">
      <c r="A73" s="10" t="s">
        <v>203</v>
      </c>
      <c r="B73" s="10" t="s">
        <v>204</v>
      </c>
      <c r="C73" s="10" t="s">
        <v>205</v>
      </c>
      <c r="D73" s="11">
        <f>D74+D75</f>
        <v>0</v>
      </c>
      <c r="E73" s="11">
        <f>E74+E75</f>
        <v>0</v>
      </c>
      <c r="F73" s="11">
        <f>G73+H73</f>
        <v>23800</v>
      </c>
      <c r="G73" s="11">
        <f>G74+G75</f>
        <v>0</v>
      </c>
      <c r="H73" s="11">
        <f>H74+H75</f>
        <v>23800</v>
      </c>
      <c r="I73" s="11">
        <f>I74+I75</f>
        <v>23800</v>
      </c>
      <c r="J73" s="11">
        <f>J74+J75</f>
        <v>0</v>
      </c>
      <c r="K73" s="11">
        <f>F73-I73-J73</f>
        <v>0</v>
      </c>
    </row>
    <row r="74" spans="1:11" s="6" customFormat="1" x14ac:dyDescent="0.3">
      <c r="A74" s="10" t="s">
        <v>206</v>
      </c>
      <c r="B74" s="10" t="s">
        <v>207</v>
      </c>
      <c r="C74" s="10" t="s">
        <v>208</v>
      </c>
      <c r="D74" s="11">
        <v>0</v>
      </c>
      <c r="E74" s="11">
        <v>0</v>
      </c>
      <c r="F74" s="11">
        <f>G74+H74</f>
        <v>20000</v>
      </c>
      <c r="G74" s="11">
        <v>0</v>
      </c>
      <c r="H74" s="11">
        <v>20000</v>
      </c>
      <c r="I74" s="11">
        <v>20000</v>
      </c>
      <c r="J74" s="11">
        <v>0</v>
      </c>
      <c r="K74" s="11">
        <f>F74-I74-J74</f>
        <v>0</v>
      </c>
    </row>
    <row r="75" spans="1:11" s="6" customFormat="1" x14ac:dyDescent="0.3">
      <c r="A75" s="10" t="s">
        <v>209</v>
      </c>
      <c r="B75" s="10" t="s">
        <v>210</v>
      </c>
      <c r="C75" s="10" t="s">
        <v>211</v>
      </c>
      <c r="D75" s="11">
        <v>0</v>
      </c>
      <c r="E75" s="11">
        <v>0</v>
      </c>
      <c r="F75" s="11">
        <f>G75+H75</f>
        <v>3800</v>
      </c>
      <c r="G75" s="11">
        <v>0</v>
      </c>
      <c r="H75" s="11">
        <v>3800</v>
      </c>
      <c r="I75" s="11">
        <v>3800</v>
      </c>
      <c r="J75" s="11">
        <v>0</v>
      </c>
      <c r="K75" s="11">
        <f>F75-I75-J75</f>
        <v>0</v>
      </c>
    </row>
    <row r="76" spans="1:11" s="6" customFormat="1" ht="31.8" x14ac:dyDescent="0.3">
      <c r="A76" s="10" t="s">
        <v>212</v>
      </c>
      <c r="B76" s="10" t="s">
        <v>213</v>
      </c>
      <c r="C76" s="10" t="s">
        <v>214</v>
      </c>
      <c r="D76" s="11">
        <f>+D77+D78</f>
        <v>1055000</v>
      </c>
      <c r="E76" s="11">
        <f>+E77+E78</f>
        <v>1055000</v>
      </c>
      <c r="F76" s="11">
        <f>G76+H76</f>
        <v>260281</v>
      </c>
      <c r="G76" s="11">
        <f>+G77+G78</f>
        <v>0</v>
      </c>
      <c r="H76" s="11">
        <f>+H77+H78</f>
        <v>260281</v>
      </c>
      <c r="I76" s="11">
        <f>+I77+I78</f>
        <v>260281</v>
      </c>
      <c r="J76" s="11">
        <f>+J77+J78</f>
        <v>0</v>
      </c>
      <c r="K76" s="11">
        <f>F76-I76-J76</f>
        <v>0</v>
      </c>
    </row>
    <row r="77" spans="1:11" s="6" customFormat="1" ht="21.6" x14ac:dyDescent="0.3">
      <c r="A77" s="10" t="s">
        <v>215</v>
      </c>
      <c r="B77" s="10" t="s">
        <v>216</v>
      </c>
      <c r="C77" s="10" t="s">
        <v>217</v>
      </c>
      <c r="D77" s="11">
        <v>1055000</v>
      </c>
      <c r="E77" s="11">
        <v>1055000</v>
      </c>
      <c r="F77" s="11">
        <f>G77+H77</f>
        <v>240844</v>
      </c>
      <c r="G77" s="11">
        <v>0</v>
      </c>
      <c r="H77" s="11">
        <v>240844</v>
      </c>
      <c r="I77" s="11">
        <v>240844</v>
      </c>
      <c r="J77" s="11">
        <v>0</v>
      </c>
      <c r="K77" s="11">
        <f>F77-I77-J77</f>
        <v>0</v>
      </c>
    </row>
    <row r="78" spans="1:11" s="6" customFormat="1" ht="31.8" x14ac:dyDescent="0.3">
      <c r="A78" s="10" t="s">
        <v>218</v>
      </c>
      <c r="B78" s="10" t="s">
        <v>219</v>
      </c>
      <c r="C78" s="10" t="s">
        <v>220</v>
      </c>
      <c r="D78" s="11">
        <v>0</v>
      </c>
      <c r="E78" s="11">
        <v>0</v>
      </c>
      <c r="F78" s="11">
        <f>G78+H78</f>
        <v>19437</v>
      </c>
      <c r="G78" s="11">
        <v>0</v>
      </c>
      <c r="H78" s="11">
        <v>19437</v>
      </c>
      <c r="I78" s="11">
        <v>19437</v>
      </c>
      <c r="J78" s="11">
        <v>0</v>
      </c>
      <c r="K78" s="11">
        <f>F78-I78-J78</f>
        <v>0</v>
      </c>
    </row>
    <row r="79" spans="1:11" s="6" customFormat="1" ht="31.8" x14ac:dyDescent="0.3">
      <c r="A79" s="10" t="s">
        <v>221</v>
      </c>
      <c r="B79" s="10" t="s">
        <v>222</v>
      </c>
      <c r="C79" s="10" t="s">
        <v>223</v>
      </c>
      <c r="D79" s="11">
        <f>D80+D83+D86+D88</f>
        <v>986500</v>
      </c>
      <c r="E79" s="11">
        <f>E80+E83+E86+E88</f>
        <v>986500</v>
      </c>
      <c r="F79" s="11">
        <f>G79+H79</f>
        <v>1061916</v>
      </c>
      <c r="G79" s="11">
        <f>G80+G83+G86+G88</f>
        <v>0</v>
      </c>
      <c r="H79" s="11">
        <f>H80+H83+H86+H88</f>
        <v>1061916</v>
      </c>
      <c r="I79" s="11">
        <f>I80+I83+I86+I88</f>
        <v>1061916</v>
      </c>
      <c r="J79" s="11">
        <f>J80+J83+J86+J88</f>
        <v>0</v>
      </c>
      <c r="K79" s="11">
        <f>F79-I79-J79</f>
        <v>0</v>
      </c>
    </row>
    <row r="80" spans="1:11" s="6" customFormat="1" x14ac:dyDescent="0.3">
      <c r="A80" s="10" t="s">
        <v>224</v>
      </c>
      <c r="B80" s="10" t="s">
        <v>225</v>
      </c>
      <c r="C80" s="10" t="s">
        <v>226</v>
      </c>
      <c r="D80" s="11">
        <f>+D81+D82</f>
        <v>818600</v>
      </c>
      <c r="E80" s="11">
        <f>+E81+E82</f>
        <v>818600</v>
      </c>
      <c r="F80" s="11">
        <f>G80+H80</f>
        <v>817581</v>
      </c>
      <c r="G80" s="11">
        <f>+G81+G82</f>
        <v>0</v>
      </c>
      <c r="H80" s="11">
        <f>+H81+H82</f>
        <v>817581</v>
      </c>
      <c r="I80" s="11">
        <f>+I81+I82</f>
        <v>817581</v>
      </c>
      <c r="J80" s="11">
        <f>+J81+J82</f>
        <v>0</v>
      </c>
      <c r="K80" s="11">
        <f>F80-I80-J80</f>
        <v>0</v>
      </c>
    </row>
    <row r="81" spans="1:12" s="6" customFormat="1" ht="21.6" x14ac:dyDescent="0.3">
      <c r="A81" s="10" t="s">
        <v>227</v>
      </c>
      <c r="B81" s="10" t="s">
        <v>228</v>
      </c>
      <c r="C81" s="10" t="s">
        <v>229</v>
      </c>
      <c r="D81" s="11">
        <v>49600</v>
      </c>
      <c r="E81" s="11">
        <v>49600</v>
      </c>
      <c r="F81" s="11">
        <f>G81+H81</f>
        <v>49595</v>
      </c>
      <c r="G81" s="11">
        <v>0</v>
      </c>
      <c r="H81" s="11">
        <v>49595</v>
      </c>
      <c r="I81" s="11">
        <v>49595</v>
      </c>
      <c r="J81" s="11">
        <v>0</v>
      </c>
      <c r="K81" s="11">
        <f>F81-I81-J81</f>
        <v>0</v>
      </c>
    </row>
    <row r="82" spans="1:12" s="6" customFormat="1" x14ac:dyDescent="0.3">
      <c r="A82" s="10" t="s">
        <v>230</v>
      </c>
      <c r="B82" s="10" t="s">
        <v>231</v>
      </c>
      <c r="C82" s="10" t="s">
        <v>232</v>
      </c>
      <c r="D82" s="11">
        <v>769000</v>
      </c>
      <c r="E82" s="11">
        <v>769000</v>
      </c>
      <c r="F82" s="11">
        <f>G82+H82</f>
        <v>767986</v>
      </c>
      <c r="G82" s="11">
        <v>0</v>
      </c>
      <c r="H82" s="11">
        <v>767986</v>
      </c>
      <c r="I82" s="11">
        <v>767986</v>
      </c>
      <c r="J82" s="11">
        <v>0</v>
      </c>
      <c r="K82" s="11">
        <f>F82-I82-J82</f>
        <v>0</v>
      </c>
    </row>
    <row r="83" spans="1:12" s="6" customFormat="1" x14ac:dyDescent="0.3">
      <c r="A83" s="10" t="s">
        <v>233</v>
      </c>
      <c r="B83" s="10" t="s">
        <v>234</v>
      </c>
      <c r="C83" s="10" t="s">
        <v>235</v>
      </c>
      <c r="D83" s="11">
        <f>D84+D85</f>
        <v>162900</v>
      </c>
      <c r="E83" s="11">
        <f>E84+E85</f>
        <v>162900</v>
      </c>
      <c r="F83" s="11">
        <f>G83+H83</f>
        <v>162505</v>
      </c>
      <c r="G83" s="11">
        <f>G84+G85</f>
        <v>0</v>
      </c>
      <c r="H83" s="11">
        <f>H84+H85</f>
        <v>162505</v>
      </c>
      <c r="I83" s="11">
        <f>I84+I85</f>
        <v>162505</v>
      </c>
      <c r="J83" s="11">
        <f>J84+J85</f>
        <v>0</v>
      </c>
      <c r="K83" s="11">
        <f>F83-I83-J83</f>
        <v>0</v>
      </c>
    </row>
    <row r="84" spans="1:12" s="6" customFormat="1" ht="21.6" x14ac:dyDescent="0.3">
      <c r="A84" s="10" t="s">
        <v>236</v>
      </c>
      <c r="B84" s="10" t="s">
        <v>237</v>
      </c>
      <c r="C84" s="10" t="s">
        <v>238</v>
      </c>
      <c r="D84" s="11">
        <v>1250</v>
      </c>
      <c r="E84" s="11">
        <v>1250</v>
      </c>
      <c r="F84" s="11">
        <f>G84+H84</f>
        <v>1243</v>
      </c>
      <c r="G84" s="11">
        <v>0</v>
      </c>
      <c r="H84" s="11">
        <v>1243</v>
      </c>
      <c r="I84" s="11">
        <v>1243</v>
      </c>
      <c r="J84" s="11">
        <v>0</v>
      </c>
      <c r="K84" s="11">
        <f>F84-I84-J84</f>
        <v>0</v>
      </c>
    </row>
    <row r="85" spans="1:12" s="6" customFormat="1" x14ac:dyDescent="0.3">
      <c r="A85" s="10" t="s">
        <v>239</v>
      </c>
      <c r="B85" s="10" t="s">
        <v>231</v>
      </c>
      <c r="C85" s="10" t="s">
        <v>240</v>
      </c>
      <c r="D85" s="11">
        <v>161650</v>
      </c>
      <c r="E85" s="11">
        <v>161650</v>
      </c>
      <c r="F85" s="11">
        <f>G85+H85</f>
        <v>161262</v>
      </c>
      <c r="G85" s="11">
        <v>0</v>
      </c>
      <c r="H85" s="11">
        <v>161262</v>
      </c>
      <c r="I85" s="11">
        <v>161262</v>
      </c>
      <c r="J85" s="11">
        <v>0</v>
      </c>
      <c r="K85" s="11">
        <f>F85-I85-J85</f>
        <v>0</v>
      </c>
    </row>
    <row r="86" spans="1:12" s="6" customFormat="1" ht="21.6" x14ac:dyDescent="0.3">
      <c r="A86" s="10" t="s">
        <v>241</v>
      </c>
      <c r="B86" s="10" t="s">
        <v>242</v>
      </c>
      <c r="C86" s="10" t="s">
        <v>243</v>
      </c>
      <c r="D86" s="11">
        <f>D87</f>
        <v>0</v>
      </c>
      <c r="E86" s="11">
        <f>E87</f>
        <v>0</v>
      </c>
      <c r="F86" s="11">
        <f>G86+H86</f>
        <v>76890</v>
      </c>
      <c r="G86" s="11">
        <f>G87</f>
        <v>0</v>
      </c>
      <c r="H86" s="11">
        <f>H87</f>
        <v>76890</v>
      </c>
      <c r="I86" s="11">
        <f>I87</f>
        <v>76890</v>
      </c>
      <c r="J86" s="11">
        <f>J87</f>
        <v>0</v>
      </c>
      <c r="K86" s="11">
        <f>F86-I86-J86</f>
        <v>0</v>
      </c>
    </row>
    <row r="87" spans="1:12" s="6" customFormat="1" ht="21.6" x14ac:dyDescent="0.3">
      <c r="A87" s="10" t="s">
        <v>244</v>
      </c>
      <c r="B87" s="10" t="s">
        <v>245</v>
      </c>
      <c r="C87" s="10" t="s">
        <v>246</v>
      </c>
      <c r="D87" s="11">
        <v>0</v>
      </c>
      <c r="E87" s="11">
        <v>0</v>
      </c>
      <c r="F87" s="11">
        <f>G87+H87</f>
        <v>76890</v>
      </c>
      <c r="G87" s="11">
        <v>0</v>
      </c>
      <c r="H87" s="11">
        <v>76890</v>
      </c>
      <c r="I87" s="11">
        <v>76890</v>
      </c>
      <c r="J87" s="11">
        <v>0</v>
      </c>
      <c r="K87" s="11">
        <f>F87-I87-J87</f>
        <v>0</v>
      </c>
    </row>
    <row r="88" spans="1:12" s="6" customFormat="1" x14ac:dyDescent="0.3">
      <c r="A88" s="10" t="s">
        <v>247</v>
      </c>
      <c r="B88" s="10" t="s">
        <v>248</v>
      </c>
      <c r="C88" s="10" t="s">
        <v>249</v>
      </c>
      <c r="D88" s="11">
        <f>D89+D90</f>
        <v>5000</v>
      </c>
      <c r="E88" s="11">
        <f>E89+E90</f>
        <v>5000</v>
      </c>
      <c r="F88" s="11">
        <f>G88+H88</f>
        <v>4940</v>
      </c>
      <c r="G88" s="11">
        <f>G89+G90</f>
        <v>0</v>
      </c>
      <c r="H88" s="11">
        <f>H89+H90</f>
        <v>4940</v>
      </c>
      <c r="I88" s="11">
        <f>I89+I90</f>
        <v>4940</v>
      </c>
      <c r="J88" s="11">
        <f>J89+J90</f>
        <v>0</v>
      </c>
      <c r="K88" s="11">
        <f>F88-I88-J88</f>
        <v>0</v>
      </c>
    </row>
    <row r="89" spans="1:12" s="6" customFormat="1" ht="21.6" x14ac:dyDescent="0.3">
      <c r="A89" s="10" t="s">
        <v>250</v>
      </c>
      <c r="B89" s="10" t="s">
        <v>237</v>
      </c>
      <c r="C89" s="10" t="s">
        <v>251</v>
      </c>
      <c r="D89" s="11">
        <v>5000</v>
      </c>
      <c r="E89" s="11">
        <v>5000</v>
      </c>
      <c r="F89" s="11">
        <f>G89+H89</f>
        <v>0</v>
      </c>
      <c r="G89" s="11">
        <v>0</v>
      </c>
      <c r="H89" s="11">
        <v>0</v>
      </c>
      <c r="I89" s="11">
        <v>0</v>
      </c>
      <c r="J89" s="11">
        <v>0</v>
      </c>
      <c r="K89" s="11">
        <f>F89-I89-J89</f>
        <v>0</v>
      </c>
    </row>
    <row r="90" spans="1:12" s="6" customFormat="1" x14ac:dyDescent="0.3">
      <c r="A90" s="10" t="s">
        <v>252</v>
      </c>
      <c r="B90" s="10" t="s">
        <v>231</v>
      </c>
      <c r="C90" s="10" t="s">
        <v>253</v>
      </c>
      <c r="D90" s="11">
        <v>0</v>
      </c>
      <c r="E90" s="11">
        <v>0</v>
      </c>
      <c r="F90" s="11">
        <f>G90+H90</f>
        <v>4940</v>
      </c>
      <c r="G90" s="11">
        <v>0</v>
      </c>
      <c r="H90" s="11">
        <v>4940</v>
      </c>
      <c r="I90" s="11">
        <v>4940</v>
      </c>
      <c r="J90" s="11">
        <v>0</v>
      </c>
      <c r="K90" s="11">
        <f>F90-I90-J90</f>
        <v>0</v>
      </c>
    </row>
    <row r="91" spans="1:12" s="6" customFormat="1" x14ac:dyDescent="0.3">
      <c r="A91" s="8"/>
      <c r="B91" s="8"/>
      <c r="C91" s="8"/>
      <c r="D91" s="9"/>
      <c r="E91" s="9"/>
      <c r="F91" s="9"/>
      <c r="G91" s="9"/>
      <c r="H91" s="9"/>
      <c r="I91" s="9"/>
      <c r="J91" s="9"/>
      <c r="K91" s="9"/>
    </row>
    <row r="92" spans="1:12" x14ac:dyDescent="0.3">
      <c r="A92" s="13" t="s">
        <v>254</v>
      </c>
      <c r="B92" s="13"/>
      <c r="C92" s="13"/>
      <c r="D92" s="13"/>
      <c r="E92" s="13" t="s">
        <v>256</v>
      </c>
      <c r="F92" s="13"/>
      <c r="G92" s="13"/>
      <c r="H92" s="13"/>
      <c r="I92" s="13" t="s">
        <v>257</v>
      </c>
      <c r="J92" s="13"/>
      <c r="K92" s="13"/>
      <c r="L92" s="13"/>
    </row>
    <row r="93" spans="1:12" x14ac:dyDescent="0.3">
      <c r="A93" s="3" t="s">
        <v>255</v>
      </c>
      <c r="B93" s="3"/>
      <c r="C93" s="3"/>
      <c r="D93" s="3"/>
      <c r="E93" s="3"/>
      <c r="F93" s="3"/>
      <c r="G93" s="3"/>
      <c r="H93" s="3"/>
      <c r="I93" s="3" t="s">
        <v>258</v>
      </c>
      <c r="J93" s="3"/>
      <c r="K93" s="3"/>
      <c r="L93" s="3"/>
    </row>
    <row r="183" spans="1:20" x14ac:dyDescent="0.3">
      <c r="A183" s="12"/>
      <c r="B183" s="12"/>
      <c r="C183" s="12"/>
      <c r="D183" s="12"/>
      <c r="I183" s="12"/>
      <c r="J183" s="12"/>
      <c r="K183" s="12"/>
      <c r="L183" s="12"/>
      <c r="Q183" s="12"/>
      <c r="R183" s="12"/>
      <c r="S183" s="12"/>
      <c r="T183" s="12"/>
    </row>
  </sheetData>
  <mergeCells count="23">
    <mergeCell ref="A92:D92"/>
    <mergeCell ref="A93:D93"/>
    <mergeCell ref="E92:H92"/>
    <mergeCell ref="E93:H93"/>
    <mergeCell ref="I92:L92"/>
    <mergeCell ref="I93:L9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259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260</v>
      </c>
      <c r="C12" s="10" t="s">
        <v>22</v>
      </c>
      <c r="D12" s="11">
        <f>D13+D61</f>
        <v>8793320</v>
      </c>
      <c r="E12" s="11">
        <f>E13+E61</f>
        <v>6580420</v>
      </c>
      <c r="F12" s="11">
        <f>G12+H12</f>
        <v>8284982</v>
      </c>
      <c r="G12" s="11">
        <f>G13+G61</f>
        <v>2127088</v>
      </c>
      <c r="H12" s="11">
        <f>H13+H61</f>
        <v>6157894</v>
      </c>
      <c r="I12" s="11">
        <f>I13+I61</f>
        <v>5845083</v>
      </c>
      <c r="J12" s="11">
        <f>J13+J61</f>
        <v>26210</v>
      </c>
      <c r="K12" s="11">
        <f>F12-I12-J12</f>
        <v>2413689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D14+D48</f>
        <v>8248220</v>
      </c>
      <c r="E13" s="11">
        <f>E14+E48</f>
        <v>6450220</v>
      </c>
      <c r="F13" s="11">
        <f>G13+H13</f>
        <v>8137578</v>
      </c>
      <c r="G13" s="11">
        <f>G14+G48</f>
        <v>2127088</v>
      </c>
      <c r="H13" s="11">
        <f>H14+H48</f>
        <v>6010490</v>
      </c>
      <c r="I13" s="11">
        <f>I14+I48</f>
        <v>5697679</v>
      </c>
      <c r="J13" s="11">
        <f>J14+J48</f>
        <v>26210</v>
      </c>
      <c r="K13" s="11">
        <f>F13-I13-J13</f>
        <v>2413689</v>
      </c>
    </row>
    <row r="14" spans="1:11" s="6" customFormat="1" x14ac:dyDescent="0.3">
      <c r="A14" s="10" t="s">
        <v>26</v>
      </c>
      <c r="B14" s="10" t="s">
        <v>30</v>
      </c>
      <c r="C14" s="10" t="s">
        <v>31</v>
      </c>
      <c r="D14" s="11">
        <f>D15+D23+D34+D45</f>
        <v>8811000</v>
      </c>
      <c r="E14" s="11">
        <f>E15+E23+E34+E45</f>
        <v>7166000</v>
      </c>
      <c r="F14" s="11">
        <f>G14+H14</f>
        <v>8179987</v>
      </c>
      <c r="G14" s="11">
        <f>G15+G23+G34+G45</f>
        <v>1275235</v>
      </c>
      <c r="H14" s="11">
        <f>H15+H23+H34+H45</f>
        <v>6904752</v>
      </c>
      <c r="I14" s="11">
        <f>I15+I23+I34+I45</f>
        <v>6804617</v>
      </c>
      <c r="J14" s="11">
        <f>J15+J23+J34+J45</f>
        <v>26210</v>
      </c>
      <c r="K14" s="11">
        <f>F14-I14-J14</f>
        <v>1349160</v>
      </c>
    </row>
    <row r="15" spans="1:11" s="6" customFormat="1" ht="21.6" x14ac:dyDescent="0.3">
      <c r="A15" s="10" t="s">
        <v>29</v>
      </c>
      <c r="B15" s="10" t="s">
        <v>33</v>
      </c>
      <c r="C15" s="10" t="s">
        <v>34</v>
      </c>
      <c r="D15" s="11">
        <f>+D16</f>
        <v>2665000</v>
      </c>
      <c r="E15" s="11">
        <f>+E16</f>
        <v>2451000</v>
      </c>
      <c r="F15" s="11">
        <f>G15+H15</f>
        <v>2108080</v>
      </c>
      <c r="G15" s="11">
        <f>+G16</f>
        <v>0</v>
      </c>
      <c r="H15" s="11">
        <f>+H16</f>
        <v>2108080</v>
      </c>
      <c r="I15" s="11">
        <f>+I16</f>
        <v>2108080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261</v>
      </c>
      <c r="B16" s="10" t="s">
        <v>36</v>
      </c>
      <c r="C16" s="10" t="s">
        <v>37</v>
      </c>
      <c r="D16" s="11">
        <f>D17+D19</f>
        <v>2665000</v>
      </c>
      <c r="E16" s="11">
        <f>E17+E19</f>
        <v>2451000</v>
      </c>
      <c r="F16" s="11">
        <f>G16+H16</f>
        <v>2108080</v>
      </c>
      <c r="G16" s="11">
        <f>G17+G19</f>
        <v>0</v>
      </c>
      <c r="H16" s="11">
        <f>H17+H19</f>
        <v>2108080</v>
      </c>
      <c r="I16" s="11">
        <f>I17+I19</f>
        <v>2108080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12258</v>
      </c>
      <c r="G17" s="11">
        <f>+G18</f>
        <v>0</v>
      </c>
      <c r="H17" s="11">
        <f>+H18</f>
        <v>12258</v>
      </c>
      <c r="I17" s="11">
        <f>+I18</f>
        <v>12258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262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12258</v>
      </c>
      <c r="G18" s="11">
        <v>0</v>
      </c>
      <c r="H18" s="11">
        <v>12258</v>
      </c>
      <c r="I18" s="11">
        <v>12258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45</v>
      </c>
      <c r="C19" s="10" t="s">
        <v>46</v>
      </c>
      <c r="D19" s="11">
        <f>D20+D21+D22</f>
        <v>2665000</v>
      </c>
      <c r="E19" s="11">
        <f>E20+E21+E22</f>
        <v>2451000</v>
      </c>
      <c r="F19" s="11">
        <f>G19+H19</f>
        <v>2095822</v>
      </c>
      <c r="G19" s="11">
        <f>G20+G21+G22</f>
        <v>0</v>
      </c>
      <c r="H19" s="11">
        <f>H20+H21+H22</f>
        <v>2095822</v>
      </c>
      <c r="I19" s="11">
        <f>I20+I21+I22</f>
        <v>2095822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44</v>
      </c>
      <c r="B20" s="10" t="s">
        <v>48</v>
      </c>
      <c r="C20" s="10" t="s">
        <v>49</v>
      </c>
      <c r="D20" s="11">
        <v>438000</v>
      </c>
      <c r="E20" s="11">
        <v>330000</v>
      </c>
      <c r="F20" s="11">
        <f>G20+H20</f>
        <v>347130</v>
      </c>
      <c r="G20" s="11">
        <v>0</v>
      </c>
      <c r="H20" s="11">
        <v>347130</v>
      </c>
      <c r="I20" s="11">
        <v>347130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47</v>
      </c>
      <c r="B21" s="10" t="s">
        <v>51</v>
      </c>
      <c r="C21" s="10" t="s">
        <v>52</v>
      </c>
      <c r="D21" s="11">
        <v>427000</v>
      </c>
      <c r="E21" s="11">
        <v>321000</v>
      </c>
      <c r="F21" s="11">
        <f>G21+H21</f>
        <v>311390</v>
      </c>
      <c r="G21" s="11">
        <v>0</v>
      </c>
      <c r="H21" s="11">
        <v>311390</v>
      </c>
      <c r="I21" s="11">
        <v>311390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54</v>
      </c>
      <c r="C22" s="10" t="s">
        <v>55</v>
      </c>
      <c r="D22" s="11">
        <v>1800000</v>
      </c>
      <c r="E22" s="11">
        <v>1800000</v>
      </c>
      <c r="F22" s="11">
        <f>G22+H22</f>
        <v>1437302</v>
      </c>
      <c r="G22" s="11">
        <v>0</v>
      </c>
      <c r="H22" s="11">
        <v>1437302</v>
      </c>
      <c r="I22" s="11">
        <v>1437302</v>
      </c>
      <c r="J22" s="11">
        <v>0</v>
      </c>
      <c r="K22" s="11">
        <f>F22-I22-J22</f>
        <v>0</v>
      </c>
    </row>
    <row r="23" spans="1:11" s="6" customFormat="1" x14ac:dyDescent="0.3">
      <c r="A23" s="10" t="s">
        <v>263</v>
      </c>
      <c r="B23" s="10" t="s">
        <v>57</v>
      </c>
      <c r="C23" s="10" t="s">
        <v>58</v>
      </c>
      <c r="D23" s="11">
        <f>D24</f>
        <v>518000</v>
      </c>
      <c r="E23" s="11">
        <f>E24</f>
        <v>426000</v>
      </c>
      <c r="F23" s="11">
        <f>G23+H23</f>
        <v>1503697</v>
      </c>
      <c r="G23" s="11">
        <f>G24</f>
        <v>1071239</v>
      </c>
      <c r="H23" s="11">
        <f>H24</f>
        <v>432458</v>
      </c>
      <c r="I23" s="11">
        <f>I24</f>
        <v>403405</v>
      </c>
      <c r="J23" s="11">
        <f>J24</f>
        <v>26210</v>
      </c>
      <c r="K23" s="11">
        <f>F23-I23-J23</f>
        <v>1074082</v>
      </c>
    </row>
    <row r="24" spans="1:11" s="6" customFormat="1" ht="21.6" x14ac:dyDescent="0.3">
      <c r="A24" s="10" t="s">
        <v>56</v>
      </c>
      <c r="B24" s="10" t="s">
        <v>60</v>
      </c>
      <c r="C24" s="10" t="s">
        <v>61</v>
      </c>
      <c r="D24" s="11">
        <f>D25+D28+D32+D33</f>
        <v>518000</v>
      </c>
      <c r="E24" s="11">
        <f>E25+E28+E32+E33</f>
        <v>426000</v>
      </c>
      <c r="F24" s="11">
        <f>G24+H24</f>
        <v>1503697</v>
      </c>
      <c r="G24" s="11">
        <f>G25+G28+G32+G33</f>
        <v>1071239</v>
      </c>
      <c r="H24" s="11">
        <f>H25+H28+H32+H33</f>
        <v>432458</v>
      </c>
      <c r="I24" s="11">
        <f>I25+I28+I32+I33</f>
        <v>403405</v>
      </c>
      <c r="J24" s="11">
        <f>J25+J28+J32+J33</f>
        <v>26210</v>
      </c>
      <c r="K24" s="11">
        <f>F24-I24-J24</f>
        <v>1074082</v>
      </c>
    </row>
    <row r="25" spans="1:11" s="6" customFormat="1" ht="21.6" x14ac:dyDescent="0.3">
      <c r="A25" s="10" t="s">
        <v>59</v>
      </c>
      <c r="B25" s="10" t="s">
        <v>63</v>
      </c>
      <c r="C25" s="10" t="s">
        <v>64</v>
      </c>
      <c r="D25" s="11">
        <f>D26+D27</f>
        <v>57000</v>
      </c>
      <c r="E25" s="11">
        <f>E26+E27</f>
        <v>47000</v>
      </c>
      <c r="F25" s="11">
        <f>G25+H25</f>
        <v>128825</v>
      </c>
      <c r="G25" s="11">
        <f>G26+G27</f>
        <v>62639</v>
      </c>
      <c r="H25" s="11">
        <f>H26+H27</f>
        <v>66186</v>
      </c>
      <c r="I25" s="11">
        <f>I26+I27</f>
        <v>56883</v>
      </c>
      <c r="J25" s="11">
        <f>J26+J27</f>
        <v>0</v>
      </c>
      <c r="K25" s="11">
        <f>F25-I25-J25</f>
        <v>71942</v>
      </c>
    </row>
    <row r="26" spans="1:11" s="6" customFormat="1" x14ac:dyDescent="0.3">
      <c r="A26" s="10" t="s">
        <v>62</v>
      </c>
      <c r="B26" s="10" t="s">
        <v>66</v>
      </c>
      <c r="C26" s="10" t="s">
        <v>67</v>
      </c>
      <c r="D26" s="11">
        <v>40000</v>
      </c>
      <c r="E26" s="11">
        <v>35000</v>
      </c>
      <c r="F26" s="11">
        <f>G26+H26</f>
        <v>100416</v>
      </c>
      <c r="G26" s="11">
        <v>58822</v>
      </c>
      <c r="H26" s="11">
        <v>41594</v>
      </c>
      <c r="I26" s="11">
        <v>37517</v>
      </c>
      <c r="J26" s="11">
        <v>0</v>
      </c>
      <c r="K26" s="11">
        <f>F26-I26-J26</f>
        <v>62899</v>
      </c>
    </row>
    <row r="27" spans="1:11" s="6" customFormat="1" x14ac:dyDescent="0.3">
      <c r="A27" s="10" t="s">
        <v>65</v>
      </c>
      <c r="B27" s="10" t="s">
        <v>69</v>
      </c>
      <c r="C27" s="10" t="s">
        <v>70</v>
      </c>
      <c r="D27" s="11">
        <v>17000</v>
      </c>
      <c r="E27" s="11">
        <v>12000</v>
      </c>
      <c r="F27" s="11">
        <f>G27+H27</f>
        <v>28409</v>
      </c>
      <c r="G27" s="11">
        <v>3817</v>
      </c>
      <c r="H27" s="11">
        <v>24592</v>
      </c>
      <c r="I27" s="11">
        <v>19366</v>
      </c>
      <c r="J27" s="11">
        <v>0</v>
      </c>
      <c r="K27" s="11">
        <f>F27-I27-J27</f>
        <v>9043</v>
      </c>
    </row>
    <row r="28" spans="1:11" s="6" customFormat="1" ht="21.6" x14ac:dyDescent="0.3">
      <c r="A28" s="10" t="s">
        <v>68</v>
      </c>
      <c r="B28" s="10" t="s">
        <v>72</v>
      </c>
      <c r="C28" s="10" t="s">
        <v>73</v>
      </c>
      <c r="D28" s="11">
        <f>D29+D30+D31</f>
        <v>398000</v>
      </c>
      <c r="E28" s="11">
        <f>E29+E30+E31</f>
        <v>332000</v>
      </c>
      <c r="F28" s="11">
        <f>G28+H28</f>
        <v>1255598</v>
      </c>
      <c r="G28" s="11">
        <f>G29+G30+G31</f>
        <v>895834</v>
      </c>
      <c r="H28" s="11">
        <f>H29+H30+H31</f>
        <v>359764</v>
      </c>
      <c r="I28" s="11">
        <f>I29+I30+I31</f>
        <v>286429</v>
      </c>
      <c r="J28" s="11">
        <f>J29+J30+J31</f>
        <v>0</v>
      </c>
      <c r="K28" s="11">
        <f>F28-I28-J28</f>
        <v>969169</v>
      </c>
    </row>
    <row r="29" spans="1:11" s="6" customFormat="1" x14ac:dyDescent="0.3">
      <c r="A29" s="10" t="s">
        <v>71</v>
      </c>
      <c r="B29" s="10" t="s">
        <v>75</v>
      </c>
      <c r="C29" s="10" t="s">
        <v>76</v>
      </c>
      <c r="D29" s="11">
        <v>83000</v>
      </c>
      <c r="E29" s="11">
        <v>68000</v>
      </c>
      <c r="F29" s="11">
        <f>G29+H29</f>
        <v>310293</v>
      </c>
      <c r="G29" s="11">
        <v>215035</v>
      </c>
      <c r="H29" s="11">
        <v>95258</v>
      </c>
      <c r="I29" s="11">
        <v>70878</v>
      </c>
      <c r="J29" s="11">
        <v>0</v>
      </c>
      <c r="K29" s="11">
        <f>F29-I29-J29</f>
        <v>239415</v>
      </c>
    </row>
    <row r="30" spans="1:11" s="6" customFormat="1" x14ac:dyDescent="0.3">
      <c r="A30" s="10" t="s">
        <v>74</v>
      </c>
      <c r="B30" s="10" t="s">
        <v>78</v>
      </c>
      <c r="C30" s="10" t="s">
        <v>79</v>
      </c>
      <c r="D30" s="11">
        <v>5000</v>
      </c>
      <c r="E30" s="11">
        <v>4000</v>
      </c>
      <c r="F30" s="11">
        <f>G30+H30</f>
        <v>48969</v>
      </c>
      <c r="G30" s="11">
        <v>27046</v>
      </c>
      <c r="H30" s="11">
        <v>21923</v>
      </c>
      <c r="I30" s="11">
        <v>3318</v>
      </c>
      <c r="J30" s="11">
        <v>0</v>
      </c>
      <c r="K30" s="11">
        <f>F30-I30-J30</f>
        <v>45651</v>
      </c>
    </row>
    <row r="31" spans="1:11" s="6" customFormat="1" x14ac:dyDescent="0.3">
      <c r="A31" s="10" t="s">
        <v>77</v>
      </c>
      <c r="B31" s="10" t="s">
        <v>81</v>
      </c>
      <c r="C31" s="10" t="s">
        <v>82</v>
      </c>
      <c r="D31" s="11">
        <v>310000</v>
      </c>
      <c r="E31" s="11">
        <v>260000</v>
      </c>
      <c r="F31" s="11">
        <f>G31+H31</f>
        <v>896336</v>
      </c>
      <c r="G31" s="11">
        <v>653753</v>
      </c>
      <c r="H31" s="11">
        <v>242583</v>
      </c>
      <c r="I31" s="11">
        <v>212233</v>
      </c>
      <c r="J31" s="11">
        <v>0</v>
      </c>
      <c r="K31" s="11">
        <f>F31-I31-J31</f>
        <v>684103</v>
      </c>
    </row>
    <row r="32" spans="1:11" s="6" customFormat="1" x14ac:dyDescent="0.3">
      <c r="A32" s="10" t="s">
        <v>80</v>
      </c>
      <c r="B32" s="10" t="s">
        <v>84</v>
      </c>
      <c r="C32" s="10" t="s">
        <v>85</v>
      </c>
      <c r="D32" s="11">
        <v>18000</v>
      </c>
      <c r="E32" s="11">
        <v>12000</v>
      </c>
      <c r="F32" s="11">
        <f>G32+H32</f>
        <v>7577</v>
      </c>
      <c r="G32" s="11">
        <v>1069</v>
      </c>
      <c r="H32" s="11">
        <v>6508</v>
      </c>
      <c r="I32" s="11">
        <v>6508</v>
      </c>
      <c r="J32" s="11">
        <v>0</v>
      </c>
      <c r="K32" s="11">
        <f>F32-I32-J32</f>
        <v>1069</v>
      </c>
    </row>
    <row r="33" spans="1:11" s="6" customFormat="1" x14ac:dyDescent="0.3">
      <c r="A33" s="10" t="s">
        <v>83</v>
      </c>
      <c r="B33" s="10" t="s">
        <v>87</v>
      </c>
      <c r="C33" s="10" t="s">
        <v>88</v>
      </c>
      <c r="D33" s="11">
        <v>45000</v>
      </c>
      <c r="E33" s="11">
        <v>35000</v>
      </c>
      <c r="F33" s="11">
        <f>G33+H33</f>
        <v>111697</v>
      </c>
      <c r="G33" s="11">
        <v>111697</v>
      </c>
      <c r="H33" s="11">
        <v>0</v>
      </c>
      <c r="I33" s="11">
        <v>53585</v>
      </c>
      <c r="J33" s="11">
        <v>26210</v>
      </c>
      <c r="K33" s="11">
        <f>F33-I33-J33</f>
        <v>31902</v>
      </c>
    </row>
    <row r="34" spans="1:11" s="6" customFormat="1" ht="21.6" x14ac:dyDescent="0.3">
      <c r="A34" s="10" t="s">
        <v>86</v>
      </c>
      <c r="B34" s="10" t="s">
        <v>90</v>
      </c>
      <c r="C34" s="10" t="s">
        <v>91</v>
      </c>
      <c r="D34" s="11">
        <f>D35+D39+D41</f>
        <v>5568000</v>
      </c>
      <c r="E34" s="11">
        <f>E35+E39+E41</f>
        <v>4244000</v>
      </c>
      <c r="F34" s="11">
        <f>G34+H34</f>
        <v>4518125</v>
      </c>
      <c r="G34" s="11">
        <f>G35+G39+G41</f>
        <v>193719</v>
      </c>
      <c r="H34" s="11">
        <f>H35+H39+H41</f>
        <v>4324406</v>
      </c>
      <c r="I34" s="11">
        <f>I35+I39+I41</f>
        <v>4255395</v>
      </c>
      <c r="J34" s="11">
        <f>J35+J39+J41</f>
        <v>0</v>
      </c>
      <c r="K34" s="11">
        <f>F34-I34-J34</f>
        <v>262730</v>
      </c>
    </row>
    <row r="35" spans="1:11" s="6" customFormat="1" ht="21.6" x14ac:dyDescent="0.3">
      <c r="A35" s="10" t="s">
        <v>89</v>
      </c>
      <c r="B35" s="10" t="s">
        <v>93</v>
      </c>
      <c r="C35" s="10" t="s">
        <v>94</v>
      </c>
      <c r="D35" s="11">
        <f>+D36+D37+D38</f>
        <v>5440000</v>
      </c>
      <c r="E35" s="11">
        <f>+E36+E37+E38</f>
        <v>4158000</v>
      </c>
      <c r="F35" s="11">
        <f>G35+H35</f>
        <v>4158000</v>
      </c>
      <c r="G35" s="11">
        <f>+G36+G37+G38</f>
        <v>0</v>
      </c>
      <c r="H35" s="11">
        <f>+H36+H37+H38</f>
        <v>4158000</v>
      </c>
      <c r="I35" s="11">
        <f>+I36+I37+I38</f>
        <v>4158000</v>
      </c>
      <c r="J35" s="11">
        <f>+J36+J37+J38</f>
        <v>0</v>
      </c>
      <c r="K35" s="11">
        <f>F35-I35-J35</f>
        <v>0</v>
      </c>
    </row>
    <row r="36" spans="1:11" s="6" customFormat="1" ht="42" x14ac:dyDescent="0.3">
      <c r="A36" s="10" t="s">
        <v>264</v>
      </c>
      <c r="B36" s="10" t="s">
        <v>96</v>
      </c>
      <c r="C36" s="10" t="s">
        <v>97</v>
      </c>
      <c r="D36" s="11">
        <v>3001000</v>
      </c>
      <c r="E36" s="11">
        <v>2293000</v>
      </c>
      <c r="F36" s="11">
        <f>G36+H36</f>
        <v>2293000</v>
      </c>
      <c r="G36" s="11">
        <v>0</v>
      </c>
      <c r="H36" s="11">
        <v>2293000</v>
      </c>
      <c r="I36" s="11">
        <v>2293000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265</v>
      </c>
      <c r="B37" s="10" t="s">
        <v>99</v>
      </c>
      <c r="C37" s="10" t="s">
        <v>100</v>
      </c>
      <c r="D37" s="11">
        <v>40000</v>
      </c>
      <c r="E37" s="11">
        <v>31000</v>
      </c>
      <c r="F37" s="11">
        <f>G37+H37</f>
        <v>31000</v>
      </c>
      <c r="G37" s="11">
        <v>0</v>
      </c>
      <c r="H37" s="11">
        <v>31000</v>
      </c>
      <c r="I37" s="11">
        <v>31000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98</v>
      </c>
      <c r="B38" s="10" t="s">
        <v>102</v>
      </c>
      <c r="C38" s="10" t="s">
        <v>103</v>
      </c>
      <c r="D38" s="11">
        <v>2399000</v>
      </c>
      <c r="E38" s="11">
        <v>1834000</v>
      </c>
      <c r="F38" s="11">
        <f>G38+H38</f>
        <v>1834000</v>
      </c>
      <c r="G38" s="11">
        <v>0</v>
      </c>
      <c r="H38" s="11">
        <v>1834000</v>
      </c>
      <c r="I38" s="11">
        <v>1834000</v>
      </c>
      <c r="J38" s="11">
        <v>0</v>
      </c>
      <c r="K38" s="11">
        <f>F38-I38-J38</f>
        <v>0</v>
      </c>
    </row>
    <row r="39" spans="1:11" s="6" customFormat="1" x14ac:dyDescent="0.3">
      <c r="A39" s="10" t="s">
        <v>266</v>
      </c>
      <c r="B39" s="10" t="s">
        <v>105</v>
      </c>
      <c r="C39" s="10" t="s">
        <v>106</v>
      </c>
      <c r="D39" s="11">
        <f>D40</f>
        <v>0</v>
      </c>
      <c r="E39" s="11">
        <f>E40</f>
        <v>0</v>
      </c>
      <c r="F39" s="11">
        <f>G39+H39</f>
        <v>106</v>
      </c>
      <c r="G39" s="11">
        <f>G40</f>
        <v>0</v>
      </c>
      <c r="H39" s="11">
        <f>H40</f>
        <v>106</v>
      </c>
      <c r="I39" s="11">
        <f>I40</f>
        <v>53</v>
      </c>
      <c r="J39" s="11">
        <f>J40</f>
        <v>0</v>
      </c>
      <c r="K39" s="11">
        <f>F39-I39-J39</f>
        <v>53</v>
      </c>
    </row>
    <row r="40" spans="1:11" s="6" customFormat="1" x14ac:dyDescent="0.3">
      <c r="A40" s="10" t="s">
        <v>267</v>
      </c>
      <c r="B40" s="10" t="s">
        <v>108</v>
      </c>
      <c r="C40" s="10" t="s">
        <v>109</v>
      </c>
      <c r="D40" s="11">
        <v>0</v>
      </c>
      <c r="E40" s="11">
        <v>0</v>
      </c>
      <c r="F40" s="11">
        <f>G40+H40</f>
        <v>106</v>
      </c>
      <c r="G40" s="11">
        <v>0</v>
      </c>
      <c r="H40" s="11">
        <v>106</v>
      </c>
      <c r="I40" s="11">
        <v>53</v>
      </c>
      <c r="J40" s="11">
        <v>0</v>
      </c>
      <c r="K40" s="11">
        <f>F40-I40-J40</f>
        <v>53</v>
      </c>
    </row>
    <row r="41" spans="1:11" s="6" customFormat="1" ht="31.8" x14ac:dyDescent="0.3">
      <c r="A41" s="10" t="s">
        <v>107</v>
      </c>
      <c r="B41" s="10" t="s">
        <v>111</v>
      </c>
      <c r="C41" s="10" t="s">
        <v>112</v>
      </c>
      <c r="D41" s="11">
        <f>D42</f>
        <v>128000</v>
      </c>
      <c r="E41" s="11">
        <f>E42</f>
        <v>86000</v>
      </c>
      <c r="F41" s="11">
        <f>G41+H41</f>
        <v>360019</v>
      </c>
      <c r="G41" s="11">
        <f>G42</f>
        <v>193719</v>
      </c>
      <c r="H41" s="11">
        <f>H42</f>
        <v>166300</v>
      </c>
      <c r="I41" s="11">
        <f>I42</f>
        <v>97342</v>
      </c>
      <c r="J41" s="11">
        <f>J42</f>
        <v>0</v>
      </c>
      <c r="K41" s="11">
        <f>F41-I41-J41</f>
        <v>262677</v>
      </c>
    </row>
    <row r="42" spans="1:11" s="6" customFormat="1" ht="21.6" x14ac:dyDescent="0.3">
      <c r="A42" s="10" t="s">
        <v>268</v>
      </c>
      <c r="B42" s="10" t="s">
        <v>114</v>
      </c>
      <c r="C42" s="10" t="s">
        <v>115</v>
      </c>
      <c r="D42" s="11">
        <f>D43+D44</f>
        <v>128000</v>
      </c>
      <c r="E42" s="11">
        <f>E43+E44</f>
        <v>86000</v>
      </c>
      <c r="F42" s="11">
        <f>G42+H42</f>
        <v>360019</v>
      </c>
      <c r="G42" s="11">
        <f>G43+G44</f>
        <v>193719</v>
      </c>
      <c r="H42" s="11">
        <f>H43+H44</f>
        <v>166300</v>
      </c>
      <c r="I42" s="11">
        <f>I43+I44</f>
        <v>97342</v>
      </c>
      <c r="J42" s="11">
        <f>J43+J44</f>
        <v>0</v>
      </c>
      <c r="K42" s="11">
        <f>F42-I42-J42</f>
        <v>262677</v>
      </c>
    </row>
    <row r="43" spans="1:11" s="6" customFormat="1" ht="21.6" x14ac:dyDescent="0.3">
      <c r="A43" s="10" t="s">
        <v>110</v>
      </c>
      <c r="B43" s="10" t="s">
        <v>117</v>
      </c>
      <c r="C43" s="10" t="s">
        <v>118</v>
      </c>
      <c r="D43" s="11">
        <v>120000</v>
      </c>
      <c r="E43" s="11">
        <v>80000</v>
      </c>
      <c r="F43" s="11">
        <f>G43+H43</f>
        <v>295554</v>
      </c>
      <c r="G43" s="11">
        <v>157363</v>
      </c>
      <c r="H43" s="11">
        <v>138191</v>
      </c>
      <c r="I43" s="11">
        <v>89447</v>
      </c>
      <c r="J43" s="11">
        <v>0</v>
      </c>
      <c r="K43" s="11">
        <f>F43-I43-J43</f>
        <v>206107</v>
      </c>
    </row>
    <row r="44" spans="1:11" s="6" customFormat="1" ht="21.6" x14ac:dyDescent="0.3">
      <c r="A44" s="10" t="s">
        <v>113</v>
      </c>
      <c r="B44" s="10" t="s">
        <v>120</v>
      </c>
      <c r="C44" s="10" t="s">
        <v>121</v>
      </c>
      <c r="D44" s="11">
        <v>8000</v>
      </c>
      <c r="E44" s="11">
        <v>6000</v>
      </c>
      <c r="F44" s="11">
        <f>G44+H44</f>
        <v>64465</v>
      </c>
      <c r="G44" s="11">
        <v>36356</v>
      </c>
      <c r="H44" s="11">
        <v>28109</v>
      </c>
      <c r="I44" s="11">
        <v>7895</v>
      </c>
      <c r="J44" s="11">
        <v>0</v>
      </c>
      <c r="K44" s="11">
        <f>F44-I44-J44</f>
        <v>56570</v>
      </c>
    </row>
    <row r="45" spans="1:11" s="6" customFormat="1" x14ac:dyDescent="0.3">
      <c r="A45" s="10" t="s">
        <v>269</v>
      </c>
      <c r="B45" s="10" t="s">
        <v>123</v>
      </c>
      <c r="C45" s="10" t="s">
        <v>124</v>
      </c>
      <c r="D45" s="11">
        <f>D46</f>
        <v>60000</v>
      </c>
      <c r="E45" s="11">
        <f>E46</f>
        <v>45000</v>
      </c>
      <c r="F45" s="11">
        <f>G45+H45</f>
        <v>50085</v>
      </c>
      <c r="G45" s="11">
        <f>G46</f>
        <v>10277</v>
      </c>
      <c r="H45" s="11">
        <f>H46</f>
        <v>39808</v>
      </c>
      <c r="I45" s="11">
        <f>I46</f>
        <v>37737</v>
      </c>
      <c r="J45" s="11">
        <f>J46</f>
        <v>0</v>
      </c>
      <c r="K45" s="11">
        <f>F45-I45-J45</f>
        <v>12348</v>
      </c>
    </row>
    <row r="46" spans="1:11" s="6" customFormat="1" x14ac:dyDescent="0.3">
      <c r="A46" s="10" t="s">
        <v>270</v>
      </c>
      <c r="B46" s="10" t="s">
        <v>126</v>
      </c>
      <c r="C46" s="10" t="s">
        <v>127</v>
      </c>
      <c r="D46" s="11">
        <f>D47</f>
        <v>60000</v>
      </c>
      <c r="E46" s="11">
        <f>E47</f>
        <v>45000</v>
      </c>
      <c r="F46" s="11">
        <f>G46+H46</f>
        <v>50085</v>
      </c>
      <c r="G46" s="11">
        <f>G47</f>
        <v>10277</v>
      </c>
      <c r="H46" s="11">
        <f>H47</f>
        <v>39808</v>
      </c>
      <c r="I46" s="11">
        <f>I47</f>
        <v>37737</v>
      </c>
      <c r="J46" s="11">
        <f>J47</f>
        <v>0</v>
      </c>
      <c r="K46" s="11">
        <f>F46-I46-J46</f>
        <v>12348</v>
      </c>
    </row>
    <row r="47" spans="1:11" s="6" customFormat="1" x14ac:dyDescent="0.3">
      <c r="A47" s="10" t="s">
        <v>122</v>
      </c>
      <c r="B47" s="10" t="s">
        <v>129</v>
      </c>
      <c r="C47" s="10" t="s">
        <v>130</v>
      </c>
      <c r="D47" s="11">
        <v>60000</v>
      </c>
      <c r="E47" s="11">
        <v>45000</v>
      </c>
      <c r="F47" s="11">
        <f>G47+H47</f>
        <v>50085</v>
      </c>
      <c r="G47" s="11">
        <v>10277</v>
      </c>
      <c r="H47" s="11">
        <v>39808</v>
      </c>
      <c r="I47" s="11">
        <v>37737</v>
      </c>
      <c r="J47" s="11">
        <v>0</v>
      </c>
      <c r="K47" s="11">
        <f>F47-I47-J47</f>
        <v>12348</v>
      </c>
    </row>
    <row r="48" spans="1:11" s="6" customFormat="1" x14ac:dyDescent="0.3">
      <c r="A48" s="10" t="s">
        <v>125</v>
      </c>
      <c r="B48" s="10" t="s">
        <v>132</v>
      </c>
      <c r="C48" s="10" t="s">
        <v>133</v>
      </c>
      <c r="D48" s="11">
        <f>D49+D53</f>
        <v>-562780</v>
      </c>
      <c r="E48" s="11">
        <f>E49+E53</f>
        <v>-715780</v>
      </c>
      <c r="F48" s="11">
        <f>G48+H48</f>
        <v>-42409</v>
      </c>
      <c r="G48" s="11">
        <f>G49+G53</f>
        <v>851853</v>
      </c>
      <c r="H48" s="11">
        <f>H49+H53</f>
        <v>-894262</v>
      </c>
      <c r="I48" s="11">
        <f>I49+I53</f>
        <v>-1106938</v>
      </c>
      <c r="J48" s="11">
        <f>J49+J53</f>
        <v>0</v>
      </c>
      <c r="K48" s="11">
        <f>F48-I48-J48</f>
        <v>1064529</v>
      </c>
    </row>
    <row r="49" spans="1:11" s="6" customFormat="1" x14ac:dyDescent="0.3">
      <c r="A49" s="10" t="s">
        <v>128</v>
      </c>
      <c r="B49" s="10" t="s">
        <v>135</v>
      </c>
      <c r="C49" s="10" t="s">
        <v>136</v>
      </c>
      <c r="D49" s="11">
        <f>D50</f>
        <v>13700</v>
      </c>
      <c r="E49" s="11">
        <f>E50</f>
        <v>10700</v>
      </c>
      <c r="F49" s="11">
        <f>G49+H49</f>
        <v>15617</v>
      </c>
      <c r="G49" s="11">
        <f>G50</f>
        <v>1508</v>
      </c>
      <c r="H49" s="11">
        <f>H50</f>
        <v>14109</v>
      </c>
      <c r="I49" s="11">
        <f>I50</f>
        <v>11617</v>
      </c>
      <c r="J49" s="11">
        <f>J50</f>
        <v>0</v>
      </c>
      <c r="K49" s="11">
        <f>F49-I49-J49</f>
        <v>4000</v>
      </c>
    </row>
    <row r="50" spans="1:11" s="6" customFormat="1" ht="21.6" x14ac:dyDescent="0.3">
      <c r="A50" s="10" t="s">
        <v>131</v>
      </c>
      <c r="B50" s="10" t="s">
        <v>138</v>
      </c>
      <c r="C50" s="10" t="s">
        <v>139</v>
      </c>
      <c r="D50" s="11">
        <f>+D51</f>
        <v>13700</v>
      </c>
      <c r="E50" s="11">
        <f>+E51</f>
        <v>10700</v>
      </c>
      <c r="F50" s="11">
        <f>G50+H50</f>
        <v>15617</v>
      </c>
      <c r="G50" s="11">
        <f>+G51</f>
        <v>1508</v>
      </c>
      <c r="H50" s="11">
        <f>+H51</f>
        <v>14109</v>
      </c>
      <c r="I50" s="11">
        <f>+I51</f>
        <v>11617</v>
      </c>
      <c r="J50" s="11">
        <f>+J51</f>
        <v>0</v>
      </c>
      <c r="K50" s="11">
        <f>F50-I50-J50</f>
        <v>4000</v>
      </c>
    </row>
    <row r="51" spans="1:11" s="6" customFormat="1" x14ac:dyDescent="0.3">
      <c r="A51" s="10" t="s">
        <v>271</v>
      </c>
      <c r="B51" s="10" t="s">
        <v>141</v>
      </c>
      <c r="C51" s="10" t="s">
        <v>142</v>
      </c>
      <c r="D51" s="11">
        <f>+D52</f>
        <v>13700</v>
      </c>
      <c r="E51" s="11">
        <f>+E52</f>
        <v>10700</v>
      </c>
      <c r="F51" s="11">
        <f>G51+H51</f>
        <v>15617</v>
      </c>
      <c r="G51" s="11">
        <f>+G52</f>
        <v>1508</v>
      </c>
      <c r="H51" s="11">
        <f>+H52</f>
        <v>14109</v>
      </c>
      <c r="I51" s="11">
        <f>+I52</f>
        <v>11617</v>
      </c>
      <c r="J51" s="11">
        <f>+J52</f>
        <v>0</v>
      </c>
      <c r="K51" s="11">
        <f>F51-I51-J51</f>
        <v>4000</v>
      </c>
    </row>
    <row r="52" spans="1:11" s="6" customFormat="1" ht="21.6" x14ac:dyDescent="0.3">
      <c r="A52" s="10" t="s">
        <v>272</v>
      </c>
      <c r="B52" s="10" t="s">
        <v>144</v>
      </c>
      <c r="C52" s="10" t="s">
        <v>145</v>
      </c>
      <c r="D52" s="11">
        <v>13700</v>
      </c>
      <c r="E52" s="11">
        <v>10700</v>
      </c>
      <c r="F52" s="11">
        <f>G52+H52</f>
        <v>15617</v>
      </c>
      <c r="G52" s="11">
        <v>1508</v>
      </c>
      <c r="H52" s="11">
        <v>14109</v>
      </c>
      <c r="I52" s="11">
        <v>11617</v>
      </c>
      <c r="J52" s="11">
        <v>0</v>
      </c>
      <c r="K52" s="11">
        <f>F52-I52-J52</f>
        <v>4000</v>
      </c>
    </row>
    <row r="53" spans="1:11" s="6" customFormat="1" ht="21.6" x14ac:dyDescent="0.3">
      <c r="A53" s="10" t="s">
        <v>273</v>
      </c>
      <c r="B53" s="10" t="s">
        <v>147</v>
      </c>
      <c r="C53" s="10" t="s">
        <v>148</v>
      </c>
      <c r="D53" s="11">
        <f>+D54+D57+D59</f>
        <v>-576480</v>
      </c>
      <c r="E53" s="11">
        <f>+E54+E57+E59</f>
        <v>-726480</v>
      </c>
      <c r="F53" s="11">
        <f>G53+H53</f>
        <v>-58026</v>
      </c>
      <c r="G53" s="11">
        <f>+G54+G57+G59</f>
        <v>850345</v>
      </c>
      <c r="H53" s="11">
        <f>+H54+H57+H59</f>
        <v>-908371</v>
      </c>
      <c r="I53" s="11">
        <f>+I54+I57+I59</f>
        <v>-1118555</v>
      </c>
      <c r="J53" s="11">
        <f>+J54+J57+J59</f>
        <v>0</v>
      </c>
      <c r="K53" s="11">
        <f>F53-I53-J53</f>
        <v>1060529</v>
      </c>
    </row>
    <row r="54" spans="1:11" s="6" customFormat="1" ht="21.6" x14ac:dyDescent="0.3">
      <c r="A54" s="10" t="s">
        <v>274</v>
      </c>
      <c r="B54" s="10" t="s">
        <v>150</v>
      </c>
      <c r="C54" s="10" t="s">
        <v>151</v>
      </c>
      <c r="D54" s="11">
        <f>D55</f>
        <v>590000</v>
      </c>
      <c r="E54" s="11">
        <f>E55</f>
        <v>490000</v>
      </c>
      <c r="F54" s="11">
        <f>G54+H54</f>
        <v>1037769</v>
      </c>
      <c r="G54" s="11">
        <f>G55</f>
        <v>850345</v>
      </c>
      <c r="H54" s="11">
        <f>H55</f>
        <v>187424</v>
      </c>
      <c r="I54" s="11">
        <f>I55</f>
        <v>114759</v>
      </c>
      <c r="J54" s="11">
        <f>J55</f>
        <v>0</v>
      </c>
      <c r="K54" s="11">
        <f>F54-I54-J54</f>
        <v>923010</v>
      </c>
    </row>
    <row r="55" spans="1:11" s="6" customFormat="1" ht="21.6" x14ac:dyDescent="0.3">
      <c r="A55" s="10" t="s">
        <v>275</v>
      </c>
      <c r="B55" s="10" t="s">
        <v>153</v>
      </c>
      <c r="C55" s="10" t="s">
        <v>154</v>
      </c>
      <c r="D55" s="11">
        <f>D56</f>
        <v>590000</v>
      </c>
      <c r="E55" s="11">
        <f>E56</f>
        <v>490000</v>
      </c>
      <c r="F55" s="11">
        <f>G55+H55</f>
        <v>1037769</v>
      </c>
      <c r="G55" s="11">
        <f>G56</f>
        <v>850345</v>
      </c>
      <c r="H55" s="11">
        <f>H56</f>
        <v>187424</v>
      </c>
      <c r="I55" s="11">
        <f>I56</f>
        <v>114759</v>
      </c>
      <c r="J55" s="11">
        <f>J56</f>
        <v>0</v>
      </c>
      <c r="K55" s="11">
        <f>F55-I55-J55</f>
        <v>923010</v>
      </c>
    </row>
    <row r="56" spans="1:11" s="6" customFormat="1" ht="21.6" x14ac:dyDescent="0.3">
      <c r="A56" s="10" t="s">
        <v>149</v>
      </c>
      <c r="B56" s="10" t="s">
        <v>156</v>
      </c>
      <c r="C56" s="10" t="s">
        <v>157</v>
      </c>
      <c r="D56" s="11">
        <v>590000</v>
      </c>
      <c r="E56" s="11">
        <v>490000</v>
      </c>
      <c r="F56" s="11">
        <f>G56+H56</f>
        <v>1037769</v>
      </c>
      <c r="G56" s="11">
        <v>850345</v>
      </c>
      <c r="H56" s="11">
        <v>187424</v>
      </c>
      <c r="I56" s="11">
        <v>114759</v>
      </c>
      <c r="J56" s="11">
        <v>0</v>
      </c>
      <c r="K56" s="11">
        <f>F56-I56-J56</f>
        <v>923010</v>
      </c>
    </row>
    <row r="57" spans="1:11" s="6" customFormat="1" ht="31.8" x14ac:dyDescent="0.3">
      <c r="A57" s="10" t="s">
        <v>276</v>
      </c>
      <c r="B57" s="10" t="s">
        <v>159</v>
      </c>
      <c r="C57" s="10" t="s">
        <v>160</v>
      </c>
      <c r="D57" s="11">
        <f>+D58</f>
        <v>210000</v>
      </c>
      <c r="E57" s="11">
        <f>+E58</f>
        <v>160000</v>
      </c>
      <c r="F57" s="11">
        <f>G57+H57</f>
        <v>246205</v>
      </c>
      <c r="G57" s="11">
        <f>+G58</f>
        <v>0</v>
      </c>
      <c r="H57" s="11">
        <f>+H58</f>
        <v>246205</v>
      </c>
      <c r="I57" s="11">
        <f>+I58</f>
        <v>108686</v>
      </c>
      <c r="J57" s="11">
        <f>+J58</f>
        <v>0</v>
      </c>
      <c r="K57" s="11">
        <f>F57-I57-J57</f>
        <v>137519</v>
      </c>
    </row>
    <row r="58" spans="1:11" s="6" customFormat="1" x14ac:dyDescent="0.3">
      <c r="A58" s="10" t="s">
        <v>277</v>
      </c>
      <c r="B58" s="10" t="s">
        <v>162</v>
      </c>
      <c r="C58" s="10" t="s">
        <v>163</v>
      </c>
      <c r="D58" s="11">
        <v>210000</v>
      </c>
      <c r="E58" s="11">
        <v>160000</v>
      </c>
      <c r="F58" s="11">
        <f>G58+H58</f>
        <v>246205</v>
      </c>
      <c r="G58" s="11">
        <v>0</v>
      </c>
      <c r="H58" s="11">
        <v>246205</v>
      </c>
      <c r="I58" s="11">
        <v>108686</v>
      </c>
      <c r="J58" s="11">
        <v>0</v>
      </c>
      <c r="K58" s="11">
        <f>F58-I58-J58</f>
        <v>137519</v>
      </c>
    </row>
    <row r="59" spans="1:11" s="6" customFormat="1" ht="21.6" x14ac:dyDescent="0.3">
      <c r="A59" s="10" t="s">
        <v>278</v>
      </c>
      <c r="B59" s="10" t="s">
        <v>279</v>
      </c>
      <c r="C59" s="10" t="s">
        <v>280</v>
      </c>
      <c r="D59" s="11">
        <f>+D60</f>
        <v>-1376480</v>
      </c>
      <c r="E59" s="11">
        <f>+E60</f>
        <v>-1376480</v>
      </c>
      <c r="F59" s="11">
        <f>G59+H59</f>
        <v>-1342000</v>
      </c>
      <c r="G59" s="11">
        <f>+G60</f>
        <v>0</v>
      </c>
      <c r="H59" s="11">
        <f>+H60</f>
        <v>-1342000</v>
      </c>
      <c r="I59" s="11">
        <f>+I60</f>
        <v>-1342000</v>
      </c>
      <c r="J59" s="11">
        <f>+J60</f>
        <v>0</v>
      </c>
      <c r="K59" s="11">
        <f>F59-I59-J59</f>
        <v>0</v>
      </c>
    </row>
    <row r="60" spans="1:11" s="6" customFormat="1" ht="31.8" x14ac:dyDescent="0.3">
      <c r="A60" s="10" t="s">
        <v>281</v>
      </c>
      <c r="B60" s="10" t="s">
        <v>165</v>
      </c>
      <c r="C60" s="10" t="s">
        <v>166</v>
      </c>
      <c r="D60" s="11">
        <v>-1376480</v>
      </c>
      <c r="E60" s="11">
        <v>-1376480</v>
      </c>
      <c r="F60" s="11">
        <f>G60+H60</f>
        <v>-1342000</v>
      </c>
      <c r="G60" s="11">
        <v>0</v>
      </c>
      <c r="H60" s="11">
        <v>-1342000</v>
      </c>
      <c r="I60" s="11">
        <v>-1342000</v>
      </c>
      <c r="J60" s="11">
        <v>0</v>
      </c>
      <c r="K60" s="11">
        <f>F60-I60-J60</f>
        <v>0</v>
      </c>
    </row>
    <row r="61" spans="1:11" s="6" customFormat="1" x14ac:dyDescent="0.3">
      <c r="A61" s="10" t="s">
        <v>282</v>
      </c>
      <c r="B61" s="10" t="s">
        <v>180</v>
      </c>
      <c r="C61" s="10" t="s">
        <v>181</v>
      </c>
      <c r="D61" s="11">
        <f>D62</f>
        <v>545100</v>
      </c>
      <c r="E61" s="11">
        <f>E62</f>
        <v>130200</v>
      </c>
      <c r="F61" s="11">
        <f>G61+H61</f>
        <v>147404</v>
      </c>
      <c r="G61" s="11">
        <f>G62</f>
        <v>0</v>
      </c>
      <c r="H61" s="11">
        <f>H62</f>
        <v>147404</v>
      </c>
      <c r="I61" s="11">
        <f>I62</f>
        <v>147404</v>
      </c>
      <c r="J61" s="11">
        <f>J62</f>
        <v>0</v>
      </c>
      <c r="K61" s="11">
        <f>F61-I61-J61</f>
        <v>0</v>
      </c>
    </row>
    <row r="62" spans="1:11" s="6" customFormat="1" ht="21.6" x14ac:dyDescent="0.3">
      <c r="A62" s="10" t="s">
        <v>283</v>
      </c>
      <c r="B62" s="10" t="s">
        <v>183</v>
      </c>
      <c r="C62" s="10" t="s">
        <v>184</v>
      </c>
      <c r="D62" s="11">
        <f>D63+D66</f>
        <v>545100</v>
      </c>
      <c r="E62" s="11">
        <f>E63+E66</f>
        <v>130200</v>
      </c>
      <c r="F62" s="11">
        <f>G62+H62</f>
        <v>147404</v>
      </c>
      <c r="G62" s="11">
        <f>G63+G66</f>
        <v>0</v>
      </c>
      <c r="H62" s="11">
        <f>H63+H66</f>
        <v>147404</v>
      </c>
      <c r="I62" s="11">
        <f>I63+I66</f>
        <v>147404</v>
      </c>
      <c r="J62" s="11">
        <f>J63+J66</f>
        <v>0</v>
      </c>
      <c r="K62" s="11">
        <f>F62-I62-J62</f>
        <v>0</v>
      </c>
    </row>
    <row r="63" spans="1:11" s="6" customFormat="1" ht="82.8" x14ac:dyDescent="0.3">
      <c r="A63" s="10" t="s">
        <v>284</v>
      </c>
      <c r="B63" s="10" t="s">
        <v>186</v>
      </c>
      <c r="C63" s="10" t="s">
        <v>187</v>
      </c>
      <c r="D63" s="11">
        <f>+D64+D65</f>
        <v>545100</v>
      </c>
      <c r="E63" s="11">
        <f>+E64+E65</f>
        <v>130200</v>
      </c>
      <c r="F63" s="11">
        <f>G63+H63</f>
        <v>127967</v>
      </c>
      <c r="G63" s="11">
        <f>+G64+G65</f>
        <v>0</v>
      </c>
      <c r="H63" s="11">
        <f>+H64+H65</f>
        <v>127967</v>
      </c>
      <c r="I63" s="11">
        <f>+I64+I65</f>
        <v>127967</v>
      </c>
      <c r="J63" s="11">
        <f>+J64+J65</f>
        <v>0</v>
      </c>
      <c r="K63" s="11">
        <f>F63-I63-J63</f>
        <v>0</v>
      </c>
    </row>
    <row r="64" spans="1:11" s="6" customFormat="1" ht="31.8" x14ac:dyDescent="0.3">
      <c r="A64" s="10" t="s">
        <v>285</v>
      </c>
      <c r="B64" s="10" t="s">
        <v>189</v>
      </c>
      <c r="C64" s="10" t="s">
        <v>190</v>
      </c>
      <c r="D64" s="11">
        <v>486000</v>
      </c>
      <c r="E64" s="11">
        <v>86000</v>
      </c>
      <c r="F64" s="11">
        <f>G64+H64</f>
        <v>84128</v>
      </c>
      <c r="G64" s="11">
        <v>0</v>
      </c>
      <c r="H64" s="11">
        <v>84128</v>
      </c>
      <c r="I64" s="11">
        <v>84128</v>
      </c>
      <c r="J64" s="11">
        <v>0</v>
      </c>
      <c r="K64" s="11">
        <f>F64-I64-J64</f>
        <v>0</v>
      </c>
    </row>
    <row r="65" spans="1:12" s="6" customFormat="1" ht="21.6" x14ac:dyDescent="0.3">
      <c r="A65" s="10" t="s">
        <v>286</v>
      </c>
      <c r="B65" s="10" t="s">
        <v>192</v>
      </c>
      <c r="C65" s="10" t="s">
        <v>193</v>
      </c>
      <c r="D65" s="11">
        <v>59100</v>
      </c>
      <c r="E65" s="11">
        <v>44200</v>
      </c>
      <c r="F65" s="11">
        <f>G65+H65</f>
        <v>43839</v>
      </c>
      <c r="G65" s="11">
        <v>0</v>
      </c>
      <c r="H65" s="11">
        <v>43839</v>
      </c>
      <c r="I65" s="11">
        <v>43839</v>
      </c>
      <c r="J65" s="11">
        <v>0</v>
      </c>
      <c r="K65" s="11">
        <f>F65-I65-J65</f>
        <v>0</v>
      </c>
    </row>
    <row r="66" spans="1:12" s="6" customFormat="1" ht="31.8" x14ac:dyDescent="0.3">
      <c r="A66" s="10" t="s">
        <v>287</v>
      </c>
      <c r="B66" s="10" t="s">
        <v>213</v>
      </c>
      <c r="C66" s="10" t="s">
        <v>214</v>
      </c>
      <c r="D66" s="11">
        <f>+D67</f>
        <v>0</v>
      </c>
      <c r="E66" s="11">
        <f>+E67</f>
        <v>0</v>
      </c>
      <c r="F66" s="11">
        <f>G66+H66</f>
        <v>19437</v>
      </c>
      <c r="G66" s="11">
        <f>+G67</f>
        <v>0</v>
      </c>
      <c r="H66" s="11">
        <f>+H67</f>
        <v>19437</v>
      </c>
      <c r="I66" s="11">
        <f>+I67</f>
        <v>19437</v>
      </c>
      <c r="J66" s="11">
        <f>+J67</f>
        <v>0</v>
      </c>
      <c r="K66" s="11">
        <f>F66-I66-J66</f>
        <v>0</v>
      </c>
    </row>
    <row r="67" spans="1:12" s="6" customFormat="1" ht="31.8" x14ac:dyDescent="0.3">
      <c r="A67" s="10" t="s">
        <v>288</v>
      </c>
      <c r="B67" s="10" t="s">
        <v>219</v>
      </c>
      <c r="C67" s="10" t="s">
        <v>220</v>
      </c>
      <c r="D67" s="11">
        <v>0</v>
      </c>
      <c r="E67" s="11">
        <v>0</v>
      </c>
      <c r="F67" s="11">
        <f>G67+H67</f>
        <v>19437</v>
      </c>
      <c r="G67" s="11">
        <v>0</v>
      </c>
      <c r="H67" s="11">
        <v>19437</v>
      </c>
      <c r="I67" s="11">
        <v>19437</v>
      </c>
      <c r="J67" s="11">
        <v>0</v>
      </c>
      <c r="K67" s="11">
        <f>F67-I67-J67</f>
        <v>0</v>
      </c>
    </row>
    <row r="68" spans="1:12" s="6" customFormat="1" x14ac:dyDescent="0.3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3">
      <c r="A69" s="13" t="s">
        <v>254</v>
      </c>
      <c r="B69" s="13"/>
      <c r="C69" s="13"/>
      <c r="D69" s="13"/>
      <c r="E69" s="13" t="s">
        <v>256</v>
      </c>
      <c r="F69" s="13"/>
      <c r="G69" s="13"/>
      <c r="H69" s="13"/>
      <c r="I69" s="13" t="s">
        <v>257</v>
      </c>
      <c r="J69" s="13"/>
      <c r="K69" s="13"/>
      <c r="L69" s="13"/>
    </row>
    <row r="70" spans="1:12" x14ac:dyDescent="0.3">
      <c r="A70" s="3" t="s">
        <v>255</v>
      </c>
      <c r="B70" s="3"/>
      <c r="C70" s="3"/>
      <c r="D70" s="3"/>
      <c r="E70" s="3"/>
      <c r="F70" s="3"/>
      <c r="G70" s="3"/>
      <c r="H70" s="3"/>
      <c r="I70" s="3" t="s">
        <v>258</v>
      </c>
      <c r="J70" s="3"/>
      <c r="K70" s="3"/>
      <c r="L70" s="3"/>
    </row>
    <row r="137" spans="1:20" x14ac:dyDescent="0.3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3">
    <mergeCell ref="A69:D69"/>
    <mergeCell ref="A70:D70"/>
    <mergeCell ref="E69:H69"/>
    <mergeCell ref="E70:H70"/>
    <mergeCell ref="I69:L69"/>
    <mergeCell ref="I70:L7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289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290</v>
      </c>
      <c r="C12" s="10" t="s">
        <v>22</v>
      </c>
      <c r="D12" s="11">
        <f>D13+D18+D21+D32</f>
        <v>8456180</v>
      </c>
      <c r="E12" s="11">
        <f>E13+E18+E21+E32</f>
        <v>8016180</v>
      </c>
      <c r="F12" s="11">
        <f>G12+H12</f>
        <v>6016331</v>
      </c>
      <c r="G12" s="11">
        <f>G13+G18+G21+G32</f>
        <v>0</v>
      </c>
      <c r="H12" s="11">
        <f>H13+H18+H21+H32</f>
        <v>6016331</v>
      </c>
      <c r="I12" s="11">
        <f>I13+I18+I21+I32</f>
        <v>6016331</v>
      </c>
      <c r="J12" s="11">
        <f>J13+J18+J21+J32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+D14</f>
        <v>1376480</v>
      </c>
      <c r="E13" s="11">
        <f>+E14</f>
        <v>1376480</v>
      </c>
      <c r="F13" s="11">
        <f>G13+H13</f>
        <v>1342000</v>
      </c>
      <c r="G13" s="11">
        <f>+G14</f>
        <v>0</v>
      </c>
      <c r="H13" s="11">
        <f>+H14</f>
        <v>1342000</v>
      </c>
      <c r="I13" s="11">
        <f>+I14</f>
        <v>1342000</v>
      </c>
      <c r="J13" s="11">
        <f>+J14</f>
        <v>0</v>
      </c>
      <c r="K13" s="11">
        <f>F13-I13-J13</f>
        <v>0</v>
      </c>
    </row>
    <row r="14" spans="1:11" s="6" customFormat="1" x14ac:dyDescent="0.3">
      <c r="A14" s="10" t="s">
        <v>291</v>
      </c>
      <c r="B14" s="10" t="s">
        <v>132</v>
      </c>
      <c r="C14" s="10" t="s">
        <v>133</v>
      </c>
      <c r="D14" s="11">
        <f>+D15</f>
        <v>1376480</v>
      </c>
      <c r="E14" s="11">
        <f>+E15</f>
        <v>1376480</v>
      </c>
      <c r="F14" s="11">
        <f>G14+H14</f>
        <v>1342000</v>
      </c>
      <c r="G14" s="11">
        <f>+G15</f>
        <v>0</v>
      </c>
      <c r="H14" s="11">
        <f>+H15</f>
        <v>1342000</v>
      </c>
      <c r="I14" s="11">
        <f>+I15</f>
        <v>1342000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261</v>
      </c>
      <c r="B15" s="10" t="s">
        <v>147</v>
      </c>
      <c r="C15" s="10" t="s">
        <v>148</v>
      </c>
      <c r="D15" s="11">
        <f>+D16</f>
        <v>1376480</v>
      </c>
      <c r="E15" s="11">
        <f>+E16</f>
        <v>1376480</v>
      </c>
      <c r="F15" s="11">
        <f>G15+H15</f>
        <v>1342000</v>
      </c>
      <c r="G15" s="11">
        <f>+G16</f>
        <v>0</v>
      </c>
      <c r="H15" s="11">
        <f>+H16</f>
        <v>1342000</v>
      </c>
      <c r="I15" s="11">
        <f>+I16</f>
        <v>1342000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292</v>
      </c>
      <c r="B16" s="10" t="s">
        <v>279</v>
      </c>
      <c r="C16" s="10" t="s">
        <v>280</v>
      </c>
      <c r="D16" s="11">
        <f>+D17</f>
        <v>1376480</v>
      </c>
      <c r="E16" s="11">
        <f>+E17</f>
        <v>1376480</v>
      </c>
      <c r="F16" s="11">
        <f>G16+H16</f>
        <v>1342000</v>
      </c>
      <c r="G16" s="11">
        <f>+G17</f>
        <v>0</v>
      </c>
      <c r="H16" s="11">
        <f>+H17</f>
        <v>1342000</v>
      </c>
      <c r="I16" s="11">
        <f>+I17</f>
        <v>1342000</v>
      </c>
      <c r="J16" s="11">
        <f>+J17</f>
        <v>0</v>
      </c>
      <c r="K16" s="11">
        <f>F16-I16-J16</f>
        <v>0</v>
      </c>
    </row>
    <row r="17" spans="1:11" s="6" customFormat="1" x14ac:dyDescent="0.3">
      <c r="A17" s="10" t="s">
        <v>293</v>
      </c>
      <c r="B17" s="10" t="s">
        <v>168</v>
      </c>
      <c r="C17" s="10" t="s">
        <v>169</v>
      </c>
      <c r="D17" s="11">
        <v>1376480</v>
      </c>
      <c r="E17" s="11">
        <v>1376480</v>
      </c>
      <c r="F17" s="11">
        <f>G17+H17</f>
        <v>1342000</v>
      </c>
      <c r="G17" s="11">
        <v>0</v>
      </c>
      <c r="H17" s="11">
        <v>1342000</v>
      </c>
      <c r="I17" s="11">
        <v>1342000</v>
      </c>
      <c r="J17" s="11">
        <v>0</v>
      </c>
      <c r="K17" s="11">
        <f>F17-I17-J17</f>
        <v>0</v>
      </c>
    </row>
    <row r="18" spans="1:11" s="6" customFormat="1" x14ac:dyDescent="0.3">
      <c r="A18" s="10" t="s">
        <v>74</v>
      </c>
      <c r="B18" s="10" t="s">
        <v>171</v>
      </c>
      <c r="C18" s="10" t="s">
        <v>172</v>
      </c>
      <c r="D18" s="11">
        <f>D19</f>
        <v>0</v>
      </c>
      <c r="E18" s="11">
        <f>E19</f>
        <v>0</v>
      </c>
      <c r="F18" s="11">
        <f>G18+H18</f>
        <v>677800</v>
      </c>
      <c r="G18" s="11">
        <f>G19</f>
        <v>0</v>
      </c>
      <c r="H18" s="11">
        <f>H19</f>
        <v>677800</v>
      </c>
      <c r="I18" s="11">
        <f>I19</f>
        <v>677800</v>
      </c>
      <c r="J18" s="11">
        <f>J19</f>
        <v>0</v>
      </c>
      <c r="K18" s="11">
        <f>F18-I18-J18</f>
        <v>0</v>
      </c>
    </row>
    <row r="19" spans="1:11" s="6" customFormat="1" ht="31.8" x14ac:dyDescent="0.3">
      <c r="A19" s="10" t="s">
        <v>77</v>
      </c>
      <c r="B19" s="10" t="s">
        <v>174</v>
      </c>
      <c r="C19" s="10" t="s">
        <v>175</v>
      </c>
      <c r="D19" s="11">
        <f>+D20</f>
        <v>0</v>
      </c>
      <c r="E19" s="11">
        <f>+E20</f>
        <v>0</v>
      </c>
      <c r="F19" s="11">
        <f>G19+H19</f>
        <v>677800</v>
      </c>
      <c r="G19" s="11">
        <f>+G20</f>
        <v>0</v>
      </c>
      <c r="H19" s="11">
        <f>+H20</f>
        <v>677800</v>
      </c>
      <c r="I19" s="11">
        <f>+I20</f>
        <v>677800</v>
      </c>
      <c r="J19" s="11">
        <f>+J20</f>
        <v>0</v>
      </c>
      <c r="K19" s="11">
        <f>F19-I19-J19</f>
        <v>0</v>
      </c>
    </row>
    <row r="20" spans="1:11" s="6" customFormat="1" ht="21.6" x14ac:dyDescent="0.3">
      <c r="A20" s="10" t="s">
        <v>83</v>
      </c>
      <c r="B20" s="10" t="s">
        <v>177</v>
      </c>
      <c r="C20" s="10" t="s">
        <v>178</v>
      </c>
      <c r="D20" s="11">
        <v>0</v>
      </c>
      <c r="E20" s="11">
        <v>0</v>
      </c>
      <c r="F20" s="11">
        <f>G20+H20</f>
        <v>677800</v>
      </c>
      <c r="G20" s="11">
        <v>0</v>
      </c>
      <c r="H20" s="11">
        <v>677800</v>
      </c>
      <c r="I20" s="11">
        <v>677800</v>
      </c>
      <c r="J20" s="11">
        <v>0</v>
      </c>
      <c r="K20" s="11">
        <f>F20-I20-J20</f>
        <v>0</v>
      </c>
    </row>
    <row r="21" spans="1:11" s="6" customFormat="1" x14ac:dyDescent="0.3">
      <c r="A21" s="10" t="s">
        <v>265</v>
      </c>
      <c r="B21" s="10" t="s">
        <v>180</v>
      </c>
      <c r="C21" s="10" t="s">
        <v>181</v>
      </c>
      <c r="D21" s="11">
        <f>D22</f>
        <v>6093200</v>
      </c>
      <c r="E21" s="11">
        <f>E22</f>
        <v>5653200</v>
      </c>
      <c r="F21" s="11">
        <f>G21+H21</f>
        <v>2934615</v>
      </c>
      <c r="G21" s="11">
        <f>G22</f>
        <v>0</v>
      </c>
      <c r="H21" s="11">
        <f>H22</f>
        <v>2934615</v>
      </c>
      <c r="I21" s="11">
        <f>I22</f>
        <v>2934615</v>
      </c>
      <c r="J21" s="11">
        <f>J22</f>
        <v>0</v>
      </c>
      <c r="K21" s="11">
        <f>F21-I21-J21</f>
        <v>0</v>
      </c>
    </row>
    <row r="22" spans="1:11" s="6" customFormat="1" ht="21.6" x14ac:dyDescent="0.3">
      <c r="A22" s="10" t="s">
        <v>98</v>
      </c>
      <c r="B22" s="10" t="s">
        <v>183</v>
      </c>
      <c r="C22" s="10" t="s">
        <v>184</v>
      </c>
      <c r="D22" s="11">
        <f>D23+D30</f>
        <v>6093200</v>
      </c>
      <c r="E22" s="11">
        <f>E23+E30</f>
        <v>5653200</v>
      </c>
      <c r="F22" s="11">
        <f>G22+H22</f>
        <v>2934615</v>
      </c>
      <c r="G22" s="11">
        <f>G23+G30</f>
        <v>0</v>
      </c>
      <c r="H22" s="11">
        <f>H23+H30</f>
        <v>2934615</v>
      </c>
      <c r="I22" s="11">
        <f>I23+I30</f>
        <v>2934615</v>
      </c>
      <c r="J22" s="11">
        <f>J23+J30</f>
        <v>0</v>
      </c>
      <c r="K22" s="11">
        <f>F22-I22-J22</f>
        <v>0</v>
      </c>
    </row>
    <row r="23" spans="1:11" s="6" customFormat="1" ht="82.8" x14ac:dyDescent="0.3">
      <c r="A23" s="10" t="s">
        <v>101</v>
      </c>
      <c r="B23" s="10" t="s">
        <v>186</v>
      </c>
      <c r="C23" s="10" t="s">
        <v>187</v>
      </c>
      <c r="D23" s="11">
        <f>+D24+D25+D26+D27</f>
        <v>5038200</v>
      </c>
      <c r="E23" s="11">
        <f>+E24+E25+E26+E27</f>
        <v>4598200</v>
      </c>
      <c r="F23" s="11">
        <f>G23+H23</f>
        <v>2693771</v>
      </c>
      <c r="G23" s="11">
        <f>+G24+G25+G26+G27</f>
        <v>0</v>
      </c>
      <c r="H23" s="11">
        <f>+H24+H25+H26+H27</f>
        <v>2693771</v>
      </c>
      <c r="I23" s="11">
        <f>+I24+I25+I26+I27</f>
        <v>2693771</v>
      </c>
      <c r="J23" s="11">
        <f>+J24+J25+J26+J27</f>
        <v>0</v>
      </c>
      <c r="K23" s="11">
        <f>F23-I23-J23</f>
        <v>0</v>
      </c>
    </row>
    <row r="24" spans="1:11" s="6" customFormat="1" ht="21.6" x14ac:dyDescent="0.3">
      <c r="A24" s="10" t="s">
        <v>294</v>
      </c>
      <c r="B24" s="10" t="s">
        <v>195</v>
      </c>
      <c r="C24" s="10" t="s">
        <v>196</v>
      </c>
      <c r="D24" s="11">
        <v>0</v>
      </c>
      <c r="E24" s="11">
        <v>0</v>
      </c>
      <c r="F24" s="11">
        <f>G24+H24</f>
        <v>-289997</v>
      </c>
      <c r="G24" s="11">
        <v>0</v>
      </c>
      <c r="H24" s="11">
        <v>-289997</v>
      </c>
      <c r="I24" s="11">
        <v>-289997</v>
      </c>
      <c r="J24" s="11">
        <v>0</v>
      </c>
      <c r="K24" s="11">
        <f>F24-I24-J24</f>
        <v>0</v>
      </c>
    </row>
    <row r="25" spans="1:11" s="6" customFormat="1" x14ac:dyDescent="0.3">
      <c r="A25" s="10" t="s">
        <v>295</v>
      </c>
      <c r="B25" s="10" t="s">
        <v>198</v>
      </c>
      <c r="C25" s="10" t="s">
        <v>199</v>
      </c>
      <c r="D25" s="11">
        <v>5030400</v>
      </c>
      <c r="E25" s="11">
        <v>4590400</v>
      </c>
      <c r="F25" s="11">
        <f>G25+H25</f>
        <v>2898616</v>
      </c>
      <c r="G25" s="11">
        <v>0</v>
      </c>
      <c r="H25" s="11">
        <v>2898616</v>
      </c>
      <c r="I25" s="11">
        <v>2898616</v>
      </c>
      <c r="J25" s="11">
        <v>0</v>
      </c>
      <c r="K25" s="11">
        <f>F25-I25-J25</f>
        <v>0</v>
      </c>
    </row>
    <row r="26" spans="1:11" s="6" customFormat="1" ht="42" x14ac:dyDescent="0.3">
      <c r="A26" s="10" t="s">
        <v>296</v>
      </c>
      <c r="B26" s="10" t="s">
        <v>201</v>
      </c>
      <c r="C26" s="10" t="s">
        <v>202</v>
      </c>
      <c r="D26" s="11">
        <v>7800</v>
      </c>
      <c r="E26" s="11">
        <v>7800</v>
      </c>
      <c r="F26" s="11">
        <f>G26+H26</f>
        <v>61352</v>
      </c>
      <c r="G26" s="11">
        <v>0</v>
      </c>
      <c r="H26" s="11">
        <v>61352</v>
      </c>
      <c r="I26" s="11">
        <v>61352</v>
      </c>
      <c r="J26" s="11">
        <v>0</v>
      </c>
      <c r="K26" s="11">
        <f>F26-I26-J26</f>
        <v>0</v>
      </c>
    </row>
    <row r="27" spans="1:11" s="6" customFormat="1" ht="31.8" x14ac:dyDescent="0.3">
      <c r="A27" s="10" t="s">
        <v>152</v>
      </c>
      <c r="B27" s="10" t="s">
        <v>204</v>
      </c>
      <c r="C27" s="10" t="s">
        <v>205</v>
      </c>
      <c r="D27" s="11">
        <f>D28+D29</f>
        <v>0</v>
      </c>
      <c r="E27" s="11">
        <f>E28+E29</f>
        <v>0</v>
      </c>
      <c r="F27" s="11">
        <f>G27+H27</f>
        <v>23800</v>
      </c>
      <c r="G27" s="11">
        <f>G28+G29</f>
        <v>0</v>
      </c>
      <c r="H27" s="11">
        <f>H28+H29</f>
        <v>23800</v>
      </c>
      <c r="I27" s="11">
        <f>I28+I29</f>
        <v>23800</v>
      </c>
      <c r="J27" s="11">
        <f>J28+J29</f>
        <v>0</v>
      </c>
      <c r="K27" s="11">
        <f>F27-I27-J27</f>
        <v>0</v>
      </c>
    </row>
    <row r="28" spans="1:11" s="6" customFormat="1" x14ac:dyDescent="0.3">
      <c r="A28" s="10" t="s">
        <v>155</v>
      </c>
      <c r="B28" s="10" t="s">
        <v>207</v>
      </c>
      <c r="C28" s="10" t="s">
        <v>208</v>
      </c>
      <c r="D28" s="11">
        <v>0</v>
      </c>
      <c r="E28" s="11">
        <v>0</v>
      </c>
      <c r="F28" s="11">
        <f>G28+H28</f>
        <v>20000</v>
      </c>
      <c r="G28" s="11">
        <v>0</v>
      </c>
      <c r="H28" s="11">
        <v>20000</v>
      </c>
      <c r="I28" s="11">
        <v>20000</v>
      </c>
      <c r="J28" s="11">
        <v>0</v>
      </c>
      <c r="K28" s="11">
        <f>F28-I28-J28</f>
        <v>0</v>
      </c>
    </row>
    <row r="29" spans="1:11" s="6" customFormat="1" x14ac:dyDescent="0.3">
      <c r="A29" s="10" t="s">
        <v>297</v>
      </c>
      <c r="B29" s="10" t="s">
        <v>210</v>
      </c>
      <c r="C29" s="10" t="s">
        <v>211</v>
      </c>
      <c r="D29" s="11">
        <v>0</v>
      </c>
      <c r="E29" s="11">
        <v>0</v>
      </c>
      <c r="F29" s="11">
        <f>G29+H29</f>
        <v>3800</v>
      </c>
      <c r="G29" s="11">
        <v>0</v>
      </c>
      <c r="H29" s="11">
        <v>3800</v>
      </c>
      <c r="I29" s="11">
        <v>3800</v>
      </c>
      <c r="J29" s="11">
        <v>0</v>
      </c>
      <c r="K29" s="11">
        <f>F29-I29-J29</f>
        <v>0</v>
      </c>
    </row>
    <row r="30" spans="1:11" s="6" customFormat="1" ht="31.8" x14ac:dyDescent="0.3">
      <c r="A30" s="10" t="s">
        <v>298</v>
      </c>
      <c r="B30" s="10" t="s">
        <v>213</v>
      </c>
      <c r="C30" s="10" t="s">
        <v>214</v>
      </c>
      <c r="D30" s="11">
        <f>+D31</f>
        <v>1055000</v>
      </c>
      <c r="E30" s="11">
        <f>+E31</f>
        <v>1055000</v>
      </c>
      <c r="F30" s="11">
        <f>G30+H30</f>
        <v>240844</v>
      </c>
      <c r="G30" s="11">
        <f>+G31</f>
        <v>0</v>
      </c>
      <c r="H30" s="11">
        <f>+H31</f>
        <v>240844</v>
      </c>
      <c r="I30" s="11">
        <f>+I31</f>
        <v>240844</v>
      </c>
      <c r="J30" s="11">
        <f>+J31</f>
        <v>0</v>
      </c>
      <c r="K30" s="11">
        <f>F30-I30-J30</f>
        <v>0</v>
      </c>
    </row>
    <row r="31" spans="1:11" s="6" customFormat="1" ht="21.6" x14ac:dyDescent="0.3">
      <c r="A31" s="10" t="s">
        <v>299</v>
      </c>
      <c r="B31" s="10" t="s">
        <v>216</v>
      </c>
      <c r="C31" s="10" t="s">
        <v>217</v>
      </c>
      <c r="D31" s="11">
        <v>1055000</v>
      </c>
      <c r="E31" s="11">
        <v>1055000</v>
      </c>
      <c r="F31" s="11">
        <f>G31+H31</f>
        <v>240844</v>
      </c>
      <c r="G31" s="11">
        <v>0</v>
      </c>
      <c r="H31" s="11">
        <v>240844</v>
      </c>
      <c r="I31" s="11">
        <v>240844</v>
      </c>
      <c r="J31" s="11">
        <v>0</v>
      </c>
      <c r="K31" s="11">
        <f>F31-I31-J31</f>
        <v>0</v>
      </c>
    </row>
    <row r="32" spans="1:11" s="6" customFormat="1" ht="31.8" x14ac:dyDescent="0.3">
      <c r="A32" s="10" t="s">
        <v>197</v>
      </c>
      <c r="B32" s="10" t="s">
        <v>222</v>
      </c>
      <c r="C32" s="10" t="s">
        <v>223</v>
      </c>
      <c r="D32" s="11">
        <f>D33+D36+D39+D41</f>
        <v>986500</v>
      </c>
      <c r="E32" s="11">
        <f>E33+E36+E39+E41</f>
        <v>986500</v>
      </c>
      <c r="F32" s="11">
        <f>G32+H32</f>
        <v>1061916</v>
      </c>
      <c r="G32" s="11">
        <f>G33+G36+G39+G41</f>
        <v>0</v>
      </c>
      <c r="H32" s="11">
        <f>H33+H36+H39+H41</f>
        <v>1061916</v>
      </c>
      <c r="I32" s="11">
        <f>I33+I36+I39+I41</f>
        <v>1061916</v>
      </c>
      <c r="J32" s="11">
        <f>J33+J36+J39+J41</f>
        <v>0</v>
      </c>
      <c r="K32" s="11">
        <f>F32-I32-J32</f>
        <v>0</v>
      </c>
    </row>
    <row r="33" spans="1:12" s="6" customFormat="1" x14ac:dyDescent="0.3">
      <c r="A33" s="10" t="s">
        <v>300</v>
      </c>
      <c r="B33" s="10" t="s">
        <v>225</v>
      </c>
      <c r="C33" s="10" t="s">
        <v>226</v>
      </c>
      <c r="D33" s="11">
        <f>+D34+D35</f>
        <v>818600</v>
      </c>
      <c r="E33" s="11">
        <f>+E34+E35</f>
        <v>818600</v>
      </c>
      <c r="F33" s="11">
        <f>G33+H33</f>
        <v>817581</v>
      </c>
      <c r="G33" s="11">
        <f>+G34+G35</f>
        <v>0</v>
      </c>
      <c r="H33" s="11">
        <f>+H34+H35</f>
        <v>817581</v>
      </c>
      <c r="I33" s="11">
        <f>+I34+I35</f>
        <v>817581</v>
      </c>
      <c r="J33" s="11">
        <f>+J34+J35</f>
        <v>0</v>
      </c>
      <c r="K33" s="11">
        <f>F33-I33-J33</f>
        <v>0</v>
      </c>
    </row>
    <row r="34" spans="1:12" s="6" customFormat="1" ht="21.6" x14ac:dyDescent="0.3">
      <c r="A34" s="10" t="s">
        <v>200</v>
      </c>
      <c r="B34" s="10" t="s">
        <v>228</v>
      </c>
      <c r="C34" s="10" t="s">
        <v>229</v>
      </c>
      <c r="D34" s="11">
        <v>49600</v>
      </c>
      <c r="E34" s="11">
        <v>49600</v>
      </c>
      <c r="F34" s="11">
        <f>G34+H34</f>
        <v>49595</v>
      </c>
      <c r="G34" s="11">
        <v>0</v>
      </c>
      <c r="H34" s="11">
        <v>49595</v>
      </c>
      <c r="I34" s="11">
        <v>49595</v>
      </c>
      <c r="J34" s="11">
        <v>0</v>
      </c>
      <c r="K34" s="11">
        <f>F34-I34-J34</f>
        <v>0</v>
      </c>
    </row>
    <row r="35" spans="1:12" s="6" customFormat="1" x14ac:dyDescent="0.3">
      <c r="A35" s="10" t="s">
        <v>301</v>
      </c>
      <c r="B35" s="10" t="s">
        <v>231</v>
      </c>
      <c r="C35" s="10" t="s">
        <v>232</v>
      </c>
      <c r="D35" s="11">
        <v>769000</v>
      </c>
      <c r="E35" s="11">
        <v>769000</v>
      </c>
      <c r="F35" s="11">
        <f>G35+H35</f>
        <v>767986</v>
      </c>
      <c r="G35" s="11">
        <v>0</v>
      </c>
      <c r="H35" s="11">
        <v>767986</v>
      </c>
      <c r="I35" s="11">
        <v>767986</v>
      </c>
      <c r="J35" s="11">
        <v>0</v>
      </c>
      <c r="K35" s="11">
        <f>F35-I35-J35</f>
        <v>0</v>
      </c>
    </row>
    <row r="36" spans="1:12" s="6" customFormat="1" x14ac:dyDescent="0.3">
      <c r="A36" s="10" t="s">
        <v>302</v>
      </c>
      <c r="B36" s="10" t="s">
        <v>234</v>
      </c>
      <c r="C36" s="10" t="s">
        <v>235</v>
      </c>
      <c r="D36" s="11">
        <f>D37+D38</f>
        <v>162900</v>
      </c>
      <c r="E36" s="11">
        <f>E37+E38</f>
        <v>162900</v>
      </c>
      <c r="F36" s="11">
        <f>G36+H36</f>
        <v>162505</v>
      </c>
      <c r="G36" s="11">
        <f>G37+G38</f>
        <v>0</v>
      </c>
      <c r="H36" s="11">
        <f>H37+H38</f>
        <v>162505</v>
      </c>
      <c r="I36" s="11">
        <f>I37+I38</f>
        <v>162505</v>
      </c>
      <c r="J36" s="11">
        <f>J37+J38</f>
        <v>0</v>
      </c>
      <c r="K36" s="11">
        <f>F36-I36-J36</f>
        <v>0</v>
      </c>
    </row>
    <row r="37" spans="1:12" s="6" customFormat="1" ht="21.6" x14ac:dyDescent="0.3">
      <c r="A37" s="10" t="s">
        <v>303</v>
      </c>
      <c r="B37" s="10" t="s">
        <v>237</v>
      </c>
      <c r="C37" s="10" t="s">
        <v>238</v>
      </c>
      <c r="D37" s="11">
        <v>1250</v>
      </c>
      <c r="E37" s="11">
        <v>1250</v>
      </c>
      <c r="F37" s="11">
        <f>G37+H37</f>
        <v>1243</v>
      </c>
      <c r="G37" s="11">
        <v>0</v>
      </c>
      <c r="H37" s="11">
        <v>1243</v>
      </c>
      <c r="I37" s="11">
        <v>1243</v>
      </c>
      <c r="J37" s="11">
        <v>0</v>
      </c>
      <c r="K37" s="11">
        <f>F37-I37-J37</f>
        <v>0</v>
      </c>
    </row>
    <row r="38" spans="1:12" s="6" customFormat="1" x14ac:dyDescent="0.3">
      <c r="A38" s="10" t="s">
        <v>304</v>
      </c>
      <c r="B38" s="10" t="s">
        <v>231</v>
      </c>
      <c r="C38" s="10" t="s">
        <v>240</v>
      </c>
      <c r="D38" s="11">
        <v>161650</v>
      </c>
      <c r="E38" s="11">
        <v>161650</v>
      </c>
      <c r="F38" s="11">
        <f>G38+H38</f>
        <v>161262</v>
      </c>
      <c r="G38" s="11">
        <v>0</v>
      </c>
      <c r="H38" s="11">
        <v>161262</v>
      </c>
      <c r="I38" s="11">
        <v>161262</v>
      </c>
      <c r="J38" s="11">
        <v>0</v>
      </c>
      <c r="K38" s="11">
        <f>F38-I38-J38</f>
        <v>0</v>
      </c>
    </row>
    <row r="39" spans="1:12" s="6" customFormat="1" ht="21.6" x14ac:dyDescent="0.3">
      <c r="A39" s="10" t="s">
        <v>305</v>
      </c>
      <c r="B39" s="10" t="s">
        <v>242</v>
      </c>
      <c r="C39" s="10" t="s">
        <v>243</v>
      </c>
      <c r="D39" s="11">
        <f>D40</f>
        <v>0</v>
      </c>
      <c r="E39" s="11">
        <f>E40</f>
        <v>0</v>
      </c>
      <c r="F39" s="11">
        <f>G39+H39</f>
        <v>76890</v>
      </c>
      <c r="G39" s="11">
        <f>G40</f>
        <v>0</v>
      </c>
      <c r="H39" s="11">
        <f>H40</f>
        <v>76890</v>
      </c>
      <c r="I39" s="11">
        <f>I40</f>
        <v>76890</v>
      </c>
      <c r="J39" s="11">
        <f>J40</f>
        <v>0</v>
      </c>
      <c r="K39" s="11">
        <f>F39-I39-J39</f>
        <v>0</v>
      </c>
    </row>
    <row r="40" spans="1:12" s="6" customFormat="1" ht="21.6" x14ac:dyDescent="0.3">
      <c r="A40" s="10" t="s">
        <v>306</v>
      </c>
      <c r="B40" s="10" t="s">
        <v>245</v>
      </c>
      <c r="C40" s="10" t="s">
        <v>246</v>
      </c>
      <c r="D40" s="11">
        <v>0</v>
      </c>
      <c r="E40" s="11">
        <v>0</v>
      </c>
      <c r="F40" s="11">
        <f>G40+H40</f>
        <v>76890</v>
      </c>
      <c r="G40" s="11">
        <v>0</v>
      </c>
      <c r="H40" s="11">
        <v>76890</v>
      </c>
      <c r="I40" s="11">
        <v>76890</v>
      </c>
      <c r="J40" s="11">
        <v>0</v>
      </c>
      <c r="K40" s="11">
        <f>F40-I40-J40</f>
        <v>0</v>
      </c>
    </row>
    <row r="41" spans="1:12" s="6" customFormat="1" x14ac:dyDescent="0.3">
      <c r="A41" s="10" t="s">
        <v>307</v>
      </c>
      <c r="B41" s="10" t="s">
        <v>248</v>
      </c>
      <c r="C41" s="10" t="s">
        <v>249</v>
      </c>
      <c r="D41" s="11">
        <f>D42+D43</f>
        <v>5000</v>
      </c>
      <c r="E41" s="11">
        <f>E42+E43</f>
        <v>5000</v>
      </c>
      <c r="F41" s="11">
        <f>G41+H41</f>
        <v>4940</v>
      </c>
      <c r="G41" s="11">
        <f>G42+G43</f>
        <v>0</v>
      </c>
      <c r="H41" s="11">
        <f>H42+H43</f>
        <v>4940</v>
      </c>
      <c r="I41" s="11">
        <f>I42+I43</f>
        <v>4940</v>
      </c>
      <c r="J41" s="11">
        <f>J42+J43</f>
        <v>0</v>
      </c>
      <c r="K41" s="11">
        <f>F41-I41-J41</f>
        <v>0</v>
      </c>
    </row>
    <row r="42" spans="1:12" s="6" customFormat="1" ht="21.6" x14ac:dyDescent="0.3">
      <c r="A42" s="10" t="s">
        <v>308</v>
      </c>
      <c r="B42" s="10" t="s">
        <v>237</v>
      </c>
      <c r="C42" s="10" t="s">
        <v>251</v>
      </c>
      <c r="D42" s="11">
        <v>5000</v>
      </c>
      <c r="E42" s="11">
        <v>5000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2" s="6" customFormat="1" x14ac:dyDescent="0.3">
      <c r="A43" s="10" t="s">
        <v>309</v>
      </c>
      <c r="B43" s="10" t="s">
        <v>231</v>
      </c>
      <c r="C43" s="10" t="s">
        <v>253</v>
      </c>
      <c r="D43" s="11">
        <v>0</v>
      </c>
      <c r="E43" s="11">
        <v>0</v>
      </c>
      <c r="F43" s="11">
        <f>G43+H43</f>
        <v>4940</v>
      </c>
      <c r="G43" s="11">
        <v>0</v>
      </c>
      <c r="H43" s="11">
        <v>4940</v>
      </c>
      <c r="I43" s="11">
        <v>4940</v>
      </c>
      <c r="J43" s="11">
        <v>0</v>
      </c>
      <c r="K43" s="11">
        <f>F43-I43-J43</f>
        <v>0</v>
      </c>
    </row>
    <row r="44" spans="1:12" s="6" customFormat="1" x14ac:dyDescent="0.3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</row>
    <row r="45" spans="1:12" x14ac:dyDescent="0.3">
      <c r="A45" s="13" t="s">
        <v>254</v>
      </c>
      <c r="B45" s="13"/>
      <c r="C45" s="13"/>
      <c r="D45" s="13"/>
      <c r="E45" s="13" t="s">
        <v>256</v>
      </c>
      <c r="F45" s="13"/>
      <c r="G45" s="13"/>
      <c r="H45" s="13"/>
      <c r="I45" s="13" t="s">
        <v>257</v>
      </c>
      <c r="J45" s="13"/>
      <c r="K45" s="13"/>
      <c r="L45" s="13"/>
    </row>
    <row r="46" spans="1:12" x14ac:dyDescent="0.3">
      <c r="A46" s="3" t="s">
        <v>255</v>
      </c>
      <c r="B46" s="3"/>
      <c r="C46" s="3"/>
      <c r="D46" s="3"/>
      <c r="E46" s="3"/>
      <c r="F46" s="3"/>
      <c r="G46" s="3"/>
      <c r="H46" s="3"/>
      <c r="I46" s="3" t="s">
        <v>258</v>
      </c>
      <c r="J46" s="3"/>
      <c r="K46" s="3"/>
      <c r="L46" s="3"/>
    </row>
    <row r="89" spans="1:20" x14ac:dyDescent="0.3">
      <c r="A89" s="12"/>
      <c r="B89" s="12"/>
      <c r="C89" s="12"/>
      <c r="D89" s="12"/>
      <c r="I89" s="12"/>
      <c r="J89" s="12"/>
      <c r="K89" s="12"/>
      <c r="L89" s="12"/>
      <c r="Q89" s="12"/>
      <c r="R89" s="12"/>
      <c r="S89" s="12"/>
      <c r="T89" s="12"/>
    </row>
  </sheetData>
  <mergeCells count="23">
    <mergeCell ref="A45:D45"/>
    <mergeCell ref="A46:D46"/>
    <mergeCell ref="E45:H45"/>
    <mergeCell ref="E46:H46"/>
    <mergeCell ref="I45:L45"/>
    <mergeCell ref="I46:L46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2023-10-26T06:55:05Z</dcterms:created>
  <dcterms:modified xsi:type="dcterms:W3CDTF">2023-10-26T06:55:18Z</dcterms:modified>
</cp:coreProperties>
</file>